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tables/tableSingleCells1.xml" ContentType="application/vnd.openxmlformats-officedocument.spreadsheetml.tableSingleCells+xml"/>
  <Override PartName="/xl/drawings/drawing3.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defaultThemeVersion="202300"/>
  <mc:AlternateContent xmlns:mc="http://schemas.openxmlformats.org/markup-compatibility/2006">
    <mc:Choice Requires="x15">
      <x15ac:absPath xmlns:x15ac="http://schemas.microsoft.com/office/spreadsheetml/2010/11/ac" url="https://brekoverband-my.sharepoint.com/personal/knapp_brekoverband_de/Documents/"/>
    </mc:Choice>
  </mc:AlternateContent>
  <xr:revisionPtr revIDLastSave="0" documentId="8_{8EE0D6FD-689B-43D8-B3E6-DA02E41931C8}" xr6:coauthVersionLast="47" xr6:coauthVersionMax="47" xr10:uidLastSave="{00000000-0000-0000-0000-000000000000}"/>
  <bookViews>
    <workbookView xWindow="-98" yWindow="-98" windowWidth="21795" windowHeight="12975" tabRatio="774" xr2:uid="{149BA9CB-55EE-4011-AF9B-FB70869860E2}"/>
  </bookViews>
  <sheets>
    <sheet name="Hinweise" sheetId="2" r:id="rId1"/>
    <sheet name="1 Unternehmensangaben" sheetId="3" r:id="rId2"/>
    <sheet name="2 Vorleistungsmarkt" sheetId="4" r:id="rId3"/>
    <sheet name="2.2.1 Rohstoff-Modell" sheetId="12" r:id="rId4"/>
    <sheet name="2.2.1 Retail-Minus-Modell" sheetId="17" r:id="rId5"/>
    <sheet name="3 Endkundenmarkt" sheetId="5" r:id="rId6"/>
    <sheet name="3.2.1 Dateneingabe" sheetId="9" r:id="rId7"/>
    <sheet name="3.2.2 Dateneingabe" sheetId="11" r:id="rId8"/>
    <sheet name="4 Sonstiges" sheetId="6" r:id="rId9"/>
    <sheet name="Methodik" sheetId="7" r:id="rId10"/>
    <sheet name="Glossar" sheetId="13" r:id="rId11"/>
    <sheet name="XML" sheetId="14" state="hidden" r:id="rId12"/>
  </sheets>
  <definedNames>
    <definedName name="_ftn1" localSheetId="5">'3 Endkundenmarkt'!$U$174</definedName>
    <definedName name="_ftn1" localSheetId="6">'3.2.1 Dateneingabe'!#REF!</definedName>
    <definedName name="_ftn1" localSheetId="8">'4 Sonstiges'!#REF!</definedName>
    <definedName name="_ftnref1" localSheetId="5">'3 Endkundenmarkt'!$V$153</definedName>
    <definedName name="_ftnref1" localSheetId="6">'3.2.1 Dateneingabe'!#REF!</definedName>
    <definedName name="_ftnref1" localSheetId="8">'4 Sonstiges'!#REF!</definedName>
    <definedName name="_Hlk215561426" localSheetId="10">Glossar!$B$19</definedName>
    <definedName name="_xlnm.Print_Area" localSheetId="1">'1 Unternehmensangaben'!$A$1:$I$52</definedName>
    <definedName name="_xlnm.Print_Area" localSheetId="2">'2 Vorleistungsmarkt'!$A$1:$F$322</definedName>
    <definedName name="_xlnm.Print_Area" localSheetId="4">'2.2.1 Retail-Minus-Modell'!$A$1:$Q$103</definedName>
    <definedName name="_xlnm.Print_Area" localSheetId="3">'2.2.1 Rohstoff-Modell'!$A$1:$L$103</definedName>
    <definedName name="_xlnm.Print_Area" localSheetId="5">'3 Endkundenmarkt'!$A$1:$E$292</definedName>
    <definedName name="_xlnm.Print_Area" localSheetId="7">'3.2.2 Dateneingabe'!$A$1:$K$32</definedName>
    <definedName name="_xlnm.Print_Area" localSheetId="8">'4 Sonstiges'!$A$1:$E$27</definedName>
    <definedName name="_xlnm.Print_Area" localSheetId="10">Glossar!$A$1:$B$32</definedName>
    <definedName name="_xlnm.Print_Area" localSheetId="0">Hinweise!$A$1:$N$71</definedName>
    <definedName name="_xlnm.Print_Area" localSheetId="9">Methodik!$A$1:$P$104</definedName>
    <definedName name="HVt" localSheetId="0">#REF!</definedName>
    <definedName name="HVt">#REF!</definedName>
    <definedName name="HVt_Standort" localSheetId="0">#REF!</definedName>
    <definedName name="HVt_Standort">#REF!</definedName>
    <definedName name="Kommentar1" localSheetId="0">#REF!</definedName>
    <definedName name="Kommentar1">#REF!</definedName>
    <definedName name="Kommentar1.1" localSheetId="0">#REF!</definedName>
    <definedName name="Kommentar1.1">#REF!</definedName>
    <definedName name="Kommentar1.1.1" localSheetId="0">#REF!</definedName>
    <definedName name="Kommentar1.1.1">#REF!</definedName>
    <definedName name="Kommentar1.1.1.1" localSheetId="0">#REF!</definedName>
    <definedName name="Kommentar1.1.1.1">#REF!</definedName>
    <definedName name="Kommentar1.1.1.2" localSheetId="0">#REF!</definedName>
    <definedName name="Kommentar1.1.1.2">#REF!</definedName>
    <definedName name="Kommentar2.1" localSheetId="0">#REF!</definedName>
    <definedName name="Kommentar2.1">#REF!</definedName>
    <definedName name="Kommentar2.1.1" localSheetId="0">#REF!</definedName>
    <definedName name="Kommentar2.1.1">#REF!</definedName>
    <definedName name="Kommentar2.1.2" localSheetId="0">#REF!</definedName>
    <definedName name="Kommentar2.1.2">#REF!</definedName>
    <definedName name="Kommentar2.1.3" localSheetId="0">#REF!</definedName>
    <definedName name="Kommentar2.1.3">#REF!</definedName>
    <definedName name="Kommentar2.2" localSheetId="0">#REF!</definedName>
    <definedName name="Kommentar2.2">#REF!</definedName>
    <definedName name="Kommentar2.2.1" localSheetId="0">#REF!</definedName>
    <definedName name="Kommentar2.2.1">#REF!</definedName>
    <definedName name="Kommentar2.2.2" localSheetId="0">#REF!</definedName>
    <definedName name="Kommentar2.2.2">#REF!</definedName>
    <definedName name="Kommentar2.2.3" localSheetId="0">#REF!</definedName>
    <definedName name="Kommentar2.2.3">#REF!</definedName>
    <definedName name="Kommentar2.3" localSheetId="0">#REF!</definedName>
    <definedName name="Kommentar2.3">#REF!</definedName>
    <definedName name="Kommentar2.3.3" localSheetId="0">#REF!</definedName>
    <definedName name="Kommentar2.3.3">#REF!</definedName>
    <definedName name="Kommentar2.3.4" localSheetId="0">#REF!</definedName>
    <definedName name="Kommentar2.3.4">#REF!</definedName>
    <definedName name="Kommentar2.3.5" localSheetId="0">#REF!</definedName>
    <definedName name="Kommentar2.3.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11" l="1"/>
  <c r="M2" i="11"/>
  <c r="L3" i="11"/>
  <c r="M3" i="11"/>
  <c r="L4" i="11"/>
  <c r="M4" i="11"/>
  <c r="L5" i="11"/>
  <c r="M5" i="11"/>
  <c r="L6" i="11"/>
  <c r="M6" i="11"/>
  <c r="L7" i="11"/>
  <c r="M7" i="11"/>
  <c r="L8" i="11"/>
  <c r="M8" i="11"/>
  <c r="L9" i="11"/>
  <c r="M9" i="11"/>
  <c r="L10" i="11"/>
  <c r="M10" i="11"/>
  <c r="L11" i="11"/>
  <c r="M11" i="11"/>
  <c r="L12" i="11"/>
  <c r="M12" i="11"/>
  <c r="L13" i="11"/>
  <c r="M13" i="11"/>
  <c r="L14" i="11"/>
  <c r="M14" i="11"/>
  <c r="L15" i="11"/>
  <c r="M15" i="11"/>
  <c r="L16" i="11"/>
  <c r="M16" i="11"/>
  <c r="L17" i="11"/>
  <c r="M17" i="11"/>
  <c r="L18" i="11"/>
  <c r="M18" i="11"/>
  <c r="L19" i="11"/>
  <c r="M19" i="11"/>
  <c r="E431" i="14"/>
  <c r="E432" i="14"/>
  <c r="E433" i="14"/>
  <c r="E434" i="14"/>
  <c r="E435" i="14"/>
  <c r="E436" i="14"/>
  <c r="E437" i="14"/>
  <c r="E438" i="14"/>
  <c r="E439" i="14"/>
  <c r="E440" i="14"/>
  <c r="E441" i="14"/>
  <c r="E442" i="14"/>
  <c r="E443" i="14"/>
  <c r="E444" i="14"/>
  <c r="E445" i="14"/>
  <c r="E446" i="14"/>
  <c r="E447" i="14"/>
  <c r="E448" i="14"/>
  <c r="E449" i="14"/>
  <c r="E450" i="14"/>
  <c r="E451" i="14"/>
  <c r="E452" i="14"/>
  <c r="E453" i="14"/>
  <c r="E454" i="14"/>
  <c r="E455" i="14"/>
  <c r="E456" i="14"/>
  <c r="E457" i="14"/>
  <c r="E458" i="14"/>
  <c r="E459" i="14"/>
  <c r="E460" i="14"/>
  <c r="E461" i="14"/>
  <c r="E462" i="14"/>
  <c r="E463" i="14"/>
  <c r="E464" i="14"/>
  <c r="E465" i="14"/>
  <c r="E466" i="14"/>
  <c r="E467" i="14"/>
  <c r="E468" i="14"/>
  <c r="E469" i="14"/>
  <c r="E470" i="14"/>
  <c r="E471" i="14"/>
  <c r="E472" i="14"/>
  <c r="E473" i="14"/>
  <c r="E474" i="14"/>
  <c r="E475" i="14"/>
  <c r="E476" i="14"/>
  <c r="E477" i="14"/>
  <c r="E478" i="14"/>
  <c r="E479" i="14"/>
  <c r="E480" i="14"/>
  <c r="E481" i="14"/>
  <c r="E482" i="14"/>
  <c r="E483" i="14"/>
  <c r="E484" i="14"/>
  <c r="E485" i="14"/>
  <c r="E486" i="14"/>
  <c r="E487" i="14"/>
  <c r="E488" i="14"/>
  <c r="E489" i="14"/>
  <c r="E490" i="14"/>
  <c r="E491" i="14"/>
  <c r="E492" i="14"/>
  <c r="E493" i="14"/>
  <c r="E494" i="14"/>
  <c r="E495" i="14"/>
  <c r="E496" i="14"/>
  <c r="R256" i="14"/>
  <c r="R257" i="14"/>
  <c r="R258" i="14"/>
  <c r="R259" i="14"/>
  <c r="R260" i="14"/>
  <c r="R261" i="14"/>
  <c r="R262" i="14"/>
  <c r="R263" i="14"/>
  <c r="R264" i="14"/>
  <c r="R265" i="14"/>
  <c r="R266" i="14"/>
  <c r="R267" i="14"/>
  <c r="R268" i="14"/>
  <c r="R269" i="14"/>
  <c r="R270" i="14"/>
  <c r="R271" i="14"/>
  <c r="R272" i="14"/>
  <c r="R273" i="14"/>
  <c r="R274" i="14"/>
  <c r="R275" i="14"/>
  <c r="R276" i="14"/>
  <c r="R277" i="14"/>
  <c r="R278" i="14"/>
  <c r="R279" i="14"/>
  <c r="R280" i="14"/>
  <c r="R281" i="14"/>
  <c r="R282" i="14"/>
  <c r="R283" i="14"/>
  <c r="R284" i="14"/>
  <c r="R285" i="14"/>
  <c r="R286" i="14"/>
  <c r="R287" i="14"/>
  <c r="R288" i="14"/>
  <c r="R289" i="14"/>
  <c r="R290" i="14"/>
  <c r="R291" i="14"/>
  <c r="R292" i="14"/>
  <c r="R293" i="14"/>
  <c r="R294" i="14"/>
  <c r="R295" i="14"/>
  <c r="R296" i="14"/>
  <c r="R297" i="14"/>
  <c r="R298" i="14"/>
  <c r="R299" i="14"/>
  <c r="R300" i="14"/>
  <c r="R301" i="14"/>
  <c r="R302" i="14"/>
  <c r="R303" i="14"/>
  <c r="R304" i="14"/>
  <c r="R305" i="14"/>
  <c r="R306" i="14"/>
  <c r="R307" i="14"/>
  <c r="R308" i="14"/>
  <c r="R309" i="14"/>
  <c r="R310" i="14"/>
  <c r="R311" i="14"/>
  <c r="R312" i="14"/>
  <c r="R313" i="14"/>
  <c r="R314" i="14"/>
  <c r="R315" i="14"/>
  <c r="R316" i="14"/>
  <c r="R317" i="14"/>
  <c r="R318" i="14"/>
  <c r="R319" i="14"/>
  <c r="R320" i="14"/>
  <c r="R321" i="14"/>
  <c r="R322" i="14"/>
  <c r="R323" i="14"/>
  <c r="R324" i="14"/>
  <c r="R325" i="14"/>
  <c r="R326" i="14"/>
  <c r="R327" i="14"/>
  <c r="R328" i="14"/>
  <c r="R329" i="14"/>
  <c r="R330" i="14"/>
  <c r="R331" i="14"/>
  <c r="R332" i="14"/>
  <c r="R333" i="14"/>
  <c r="R334" i="14"/>
  <c r="R335" i="14"/>
  <c r="R336" i="14"/>
  <c r="R337" i="14"/>
  <c r="R338" i="14"/>
  <c r="R339" i="14"/>
  <c r="R340" i="14"/>
  <c r="R341" i="14"/>
  <c r="R342" i="14"/>
  <c r="R343" i="14"/>
  <c r="R344" i="14"/>
  <c r="R345" i="14"/>
  <c r="R346" i="14"/>
  <c r="R347" i="14"/>
  <c r="R348" i="14"/>
  <c r="R349" i="14"/>
  <c r="R350" i="14"/>
  <c r="R351" i="14"/>
  <c r="Q256" i="14"/>
  <c r="Q257" i="14"/>
  <c r="Q258" i="14"/>
  <c r="Q259" i="14"/>
  <c r="Q260" i="14"/>
  <c r="Q261" i="14"/>
  <c r="Q262" i="14"/>
  <c r="Q263" i="14"/>
  <c r="Q264" i="14"/>
  <c r="Q265" i="14"/>
  <c r="Q266" i="14"/>
  <c r="Q267" i="14"/>
  <c r="Q268" i="14"/>
  <c r="Q269" i="14"/>
  <c r="Q270" i="14"/>
  <c r="Q271" i="14"/>
  <c r="Q272" i="14"/>
  <c r="Q273" i="14"/>
  <c r="Q274" i="14"/>
  <c r="Q275" i="14"/>
  <c r="Q276" i="14"/>
  <c r="Q277" i="14"/>
  <c r="Q278" i="14"/>
  <c r="Q279" i="14"/>
  <c r="Q280" i="14"/>
  <c r="Q281" i="14"/>
  <c r="Q282" i="14"/>
  <c r="Q283" i="14"/>
  <c r="Q284" i="14"/>
  <c r="Q285" i="14"/>
  <c r="Q286" i="14"/>
  <c r="Q287" i="14"/>
  <c r="Q288" i="14"/>
  <c r="Q289" i="14"/>
  <c r="Q290" i="14"/>
  <c r="Q291" i="14"/>
  <c r="Q292" i="14"/>
  <c r="Q293" i="14"/>
  <c r="Q294" i="14"/>
  <c r="Q295" i="14"/>
  <c r="Q296" i="14"/>
  <c r="Q297" i="14"/>
  <c r="Q298" i="14"/>
  <c r="Q299" i="14"/>
  <c r="Q300" i="14"/>
  <c r="Q301" i="14"/>
  <c r="Q302" i="14"/>
  <c r="Q303" i="14"/>
  <c r="Q304" i="14"/>
  <c r="Q305" i="14"/>
  <c r="Q306" i="14"/>
  <c r="Q307" i="14"/>
  <c r="Q308" i="14"/>
  <c r="Q309" i="14"/>
  <c r="Q310" i="14"/>
  <c r="Q311" i="14"/>
  <c r="Q312" i="14"/>
  <c r="Q313" i="14"/>
  <c r="Q314" i="14"/>
  <c r="Q315" i="14"/>
  <c r="Q316" i="14"/>
  <c r="Q317" i="14"/>
  <c r="Q318" i="14"/>
  <c r="Q319" i="14"/>
  <c r="Q320" i="14"/>
  <c r="Q321" i="14"/>
  <c r="Q322" i="14"/>
  <c r="Q323" i="14"/>
  <c r="Q324" i="14"/>
  <c r="Q325" i="14"/>
  <c r="Q326" i="14"/>
  <c r="Q327" i="14"/>
  <c r="Q328" i="14"/>
  <c r="Q329" i="14"/>
  <c r="Q330" i="14"/>
  <c r="Q331" i="14"/>
  <c r="Q332" i="14"/>
  <c r="Q333" i="14"/>
  <c r="Q334" i="14"/>
  <c r="Q335" i="14"/>
  <c r="Q336" i="14"/>
  <c r="Q337" i="14"/>
  <c r="Q338" i="14"/>
  <c r="Q339" i="14"/>
  <c r="Q340" i="14"/>
  <c r="Q341" i="14"/>
  <c r="Q342" i="14"/>
  <c r="Q343" i="14"/>
  <c r="Q344" i="14"/>
  <c r="Q345" i="14"/>
  <c r="Q346" i="14"/>
  <c r="Q347" i="14"/>
  <c r="Q348" i="14"/>
  <c r="Q349" i="14"/>
  <c r="Q350" i="14"/>
  <c r="Q351" i="14"/>
  <c r="P256" i="14"/>
  <c r="P257" i="14"/>
  <c r="P258" i="14"/>
  <c r="P259" i="14"/>
  <c r="P260" i="14"/>
  <c r="P261" i="14"/>
  <c r="P262" i="14"/>
  <c r="P263" i="14"/>
  <c r="P264" i="14"/>
  <c r="P265" i="14"/>
  <c r="P266" i="14"/>
  <c r="P267" i="14"/>
  <c r="P268" i="14"/>
  <c r="P269" i="14"/>
  <c r="P270" i="14"/>
  <c r="P271" i="14"/>
  <c r="P272" i="14"/>
  <c r="P273" i="14"/>
  <c r="P274" i="14"/>
  <c r="P275" i="14"/>
  <c r="P276" i="14"/>
  <c r="P277" i="14"/>
  <c r="P278" i="14"/>
  <c r="P279" i="14"/>
  <c r="P280" i="14"/>
  <c r="P281" i="14"/>
  <c r="P282" i="14"/>
  <c r="P283" i="14"/>
  <c r="P284" i="14"/>
  <c r="P285" i="14"/>
  <c r="P286" i="14"/>
  <c r="P287" i="14"/>
  <c r="P288" i="14"/>
  <c r="P289" i="14"/>
  <c r="P290" i="14"/>
  <c r="P291" i="14"/>
  <c r="P292" i="14"/>
  <c r="P293" i="14"/>
  <c r="P294" i="14"/>
  <c r="P295" i="14"/>
  <c r="P296" i="14"/>
  <c r="P297" i="14"/>
  <c r="P298" i="14"/>
  <c r="P299" i="14"/>
  <c r="P300" i="14"/>
  <c r="P301" i="14"/>
  <c r="P302" i="14"/>
  <c r="P303" i="14"/>
  <c r="P304" i="14"/>
  <c r="P305" i="14"/>
  <c r="P306" i="14"/>
  <c r="P307" i="14"/>
  <c r="P308" i="14"/>
  <c r="P309" i="14"/>
  <c r="P310" i="14"/>
  <c r="P311" i="14"/>
  <c r="P312" i="14"/>
  <c r="P313" i="14"/>
  <c r="P314" i="14"/>
  <c r="P315" i="14"/>
  <c r="P316" i="14"/>
  <c r="P317" i="14"/>
  <c r="P318" i="14"/>
  <c r="P319" i="14"/>
  <c r="P320" i="14"/>
  <c r="P321" i="14"/>
  <c r="P322" i="14"/>
  <c r="P323" i="14"/>
  <c r="P324" i="14"/>
  <c r="P325" i="14"/>
  <c r="P326" i="14"/>
  <c r="P327" i="14"/>
  <c r="P328" i="14"/>
  <c r="P329" i="14"/>
  <c r="P330" i="14"/>
  <c r="P331" i="14"/>
  <c r="P332" i="14"/>
  <c r="P333" i="14"/>
  <c r="P334" i="14"/>
  <c r="P335" i="14"/>
  <c r="P336" i="14"/>
  <c r="P337" i="14"/>
  <c r="P338" i="14"/>
  <c r="P339" i="14"/>
  <c r="P340" i="14"/>
  <c r="P341" i="14"/>
  <c r="P342" i="14"/>
  <c r="P343" i="14"/>
  <c r="P344" i="14"/>
  <c r="P345" i="14"/>
  <c r="P346" i="14"/>
  <c r="P347" i="14"/>
  <c r="P348" i="14"/>
  <c r="P349" i="14"/>
  <c r="P350" i="14"/>
  <c r="P351" i="14"/>
  <c r="O256" i="14"/>
  <c r="O257" i="14"/>
  <c r="O258" i="14"/>
  <c r="O259" i="14"/>
  <c r="O260" i="14"/>
  <c r="O261" i="14"/>
  <c r="O262" i="14"/>
  <c r="O263" i="14"/>
  <c r="O264" i="14"/>
  <c r="O265" i="14"/>
  <c r="O266" i="14"/>
  <c r="O267" i="14"/>
  <c r="O268" i="14"/>
  <c r="O269" i="14"/>
  <c r="O270" i="14"/>
  <c r="O271" i="14"/>
  <c r="O272" i="14"/>
  <c r="O273" i="14"/>
  <c r="O274" i="14"/>
  <c r="O275" i="14"/>
  <c r="O276" i="14"/>
  <c r="O277" i="14"/>
  <c r="O278" i="14"/>
  <c r="O279" i="14"/>
  <c r="O280" i="14"/>
  <c r="O281" i="14"/>
  <c r="O282" i="14"/>
  <c r="O283" i="14"/>
  <c r="O284" i="14"/>
  <c r="O285" i="14"/>
  <c r="O286" i="14"/>
  <c r="O287" i="14"/>
  <c r="O288" i="14"/>
  <c r="O289" i="14"/>
  <c r="O290" i="14"/>
  <c r="O291" i="14"/>
  <c r="O292" i="14"/>
  <c r="O293" i="14"/>
  <c r="O294" i="14"/>
  <c r="O295" i="14"/>
  <c r="O296" i="14"/>
  <c r="O297" i="14"/>
  <c r="O298" i="14"/>
  <c r="O299" i="14"/>
  <c r="O300" i="14"/>
  <c r="O301" i="14"/>
  <c r="O302" i="14"/>
  <c r="O303" i="14"/>
  <c r="O304" i="14"/>
  <c r="O305" i="14"/>
  <c r="O306" i="14"/>
  <c r="O307" i="14"/>
  <c r="O308" i="14"/>
  <c r="O309" i="14"/>
  <c r="O310" i="14"/>
  <c r="O311" i="14"/>
  <c r="O312" i="14"/>
  <c r="O313" i="14"/>
  <c r="O314" i="14"/>
  <c r="O315" i="14"/>
  <c r="O316" i="14"/>
  <c r="O317" i="14"/>
  <c r="O318" i="14"/>
  <c r="O319" i="14"/>
  <c r="O320" i="14"/>
  <c r="O321" i="14"/>
  <c r="O322" i="14"/>
  <c r="O323" i="14"/>
  <c r="O324" i="14"/>
  <c r="O325" i="14"/>
  <c r="O326" i="14"/>
  <c r="O327" i="14"/>
  <c r="O328" i="14"/>
  <c r="O329" i="14"/>
  <c r="O330" i="14"/>
  <c r="O331" i="14"/>
  <c r="O332" i="14"/>
  <c r="O333" i="14"/>
  <c r="O334" i="14"/>
  <c r="O335" i="14"/>
  <c r="O336" i="14"/>
  <c r="O337" i="14"/>
  <c r="O338" i="14"/>
  <c r="O339" i="14"/>
  <c r="O340" i="14"/>
  <c r="O341" i="14"/>
  <c r="O342" i="14"/>
  <c r="O343" i="14"/>
  <c r="O344" i="14"/>
  <c r="O345" i="14"/>
  <c r="O346" i="14"/>
  <c r="O347" i="14"/>
  <c r="O348" i="14"/>
  <c r="O349" i="14"/>
  <c r="O350" i="14"/>
  <c r="O351" i="14"/>
  <c r="N256" i="14"/>
  <c r="N257" i="14"/>
  <c r="N258" i="14"/>
  <c r="N259" i="14"/>
  <c r="N260" i="14"/>
  <c r="N261" i="14"/>
  <c r="N262" i="14"/>
  <c r="N263" i="14"/>
  <c r="N264" i="14"/>
  <c r="N265" i="14"/>
  <c r="N266" i="14"/>
  <c r="N267" i="14"/>
  <c r="N268" i="14"/>
  <c r="N269" i="14"/>
  <c r="N270" i="14"/>
  <c r="N271" i="14"/>
  <c r="N272" i="14"/>
  <c r="N273" i="14"/>
  <c r="N274" i="14"/>
  <c r="N275" i="14"/>
  <c r="N276" i="14"/>
  <c r="N277" i="14"/>
  <c r="N278" i="14"/>
  <c r="N279" i="14"/>
  <c r="N280" i="14"/>
  <c r="N281" i="14"/>
  <c r="N282" i="14"/>
  <c r="N283" i="14"/>
  <c r="N284" i="14"/>
  <c r="N285" i="14"/>
  <c r="N286" i="14"/>
  <c r="N287" i="14"/>
  <c r="N288" i="14"/>
  <c r="N289" i="14"/>
  <c r="N290" i="14"/>
  <c r="N291" i="14"/>
  <c r="N292" i="14"/>
  <c r="N293" i="14"/>
  <c r="N294" i="14"/>
  <c r="N295" i="14"/>
  <c r="N296" i="14"/>
  <c r="N297" i="14"/>
  <c r="N298" i="14"/>
  <c r="N299" i="14"/>
  <c r="N300" i="14"/>
  <c r="N301" i="14"/>
  <c r="N302" i="14"/>
  <c r="N303" i="14"/>
  <c r="N304" i="14"/>
  <c r="N305" i="14"/>
  <c r="N306" i="14"/>
  <c r="N307" i="14"/>
  <c r="N308" i="14"/>
  <c r="N309" i="14"/>
  <c r="N310" i="14"/>
  <c r="N311" i="14"/>
  <c r="N312" i="14"/>
  <c r="N313" i="14"/>
  <c r="N314" i="14"/>
  <c r="N315" i="14"/>
  <c r="N316" i="14"/>
  <c r="N317" i="14"/>
  <c r="N318" i="14"/>
  <c r="N319" i="14"/>
  <c r="N320" i="14"/>
  <c r="N321" i="14"/>
  <c r="N322" i="14"/>
  <c r="N323" i="14"/>
  <c r="N324" i="14"/>
  <c r="N325" i="14"/>
  <c r="N326" i="14"/>
  <c r="N327" i="14"/>
  <c r="N328" i="14"/>
  <c r="N329" i="14"/>
  <c r="N330" i="14"/>
  <c r="N331" i="14"/>
  <c r="N332" i="14"/>
  <c r="N333" i="14"/>
  <c r="N334" i="14"/>
  <c r="N335" i="14"/>
  <c r="N336" i="14"/>
  <c r="N337" i="14"/>
  <c r="N338" i="14"/>
  <c r="N339" i="14"/>
  <c r="N340" i="14"/>
  <c r="N341" i="14"/>
  <c r="N342" i="14"/>
  <c r="N343" i="14"/>
  <c r="N344" i="14"/>
  <c r="N345" i="14"/>
  <c r="N346" i="14"/>
  <c r="N347" i="14"/>
  <c r="N348" i="14"/>
  <c r="N349" i="14"/>
  <c r="N350" i="14"/>
  <c r="N351" i="14"/>
  <c r="M256" i="14"/>
  <c r="M257" i="14"/>
  <c r="M258" i="14"/>
  <c r="M259" i="14"/>
  <c r="M260" i="14"/>
  <c r="M261" i="14"/>
  <c r="M262" i="14"/>
  <c r="M263" i="14"/>
  <c r="M264" i="14"/>
  <c r="M265" i="14"/>
  <c r="M266" i="14"/>
  <c r="M267" i="14"/>
  <c r="M268" i="14"/>
  <c r="M269" i="14"/>
  <c r="M270" i="14"/>
  <c r="M271" i="14"/>
  <c r="M272" i="14"/>
  <c r="M273" i="14"/>
  <c r="M274" i="14"/>
  <c r="M275" i="14"/>
  <c r="M276" i="14"/>
  <c r="M277" i="14"/>
  <c r="M278" i="14"/>
  <c r="M279" i="14"/>
  <c r="M280" i="14"/>
  <c r="M281" i="14"/>
  <c r="M282" i="14"/>
  <c r="M283" i="14"/>
  <c r="M284" i="14"/>
  <c r="M285" i="14"/>
  <c r="M286" i="14"/>
  <c r="M287" i="14"/>
  <c r="M288" i="14"/>
  <c r="M289" i="14"/>
  <c r="M290" i="14"/>
  <c r="M291" i="14"/>
  <c r="M292" i="14"/>
  <c r="M293" i="14"/>
  <c r="M294" i="14"/>
  <c r="M295" i="14"/>
  <c r="M296" i="14"/>
  <c r="M297" i="14"/>
  <c r="M298" i="14"/>
  <c r="M299" i="14"/>
  <c r="M300" i="14"/>
  <c r="M301" i="14"/>
  <c r="M302" i="14"/>
  <c r="M303" i="14"/>
  <c r="M304" i="14"/>
  <c r="M305" i="14"/>
  <c r="M306" i="14"/>
  <c r="M307" i="14"/>
  <c r="M308" i="14"/>
  <c r="M309" i="14"/>
  <c r="M310" i="14"/>
  <c r="M311" i="14"/>
  <c r="M312" i="14"/>
  <c r="M313" i="14"/>
  <c r="M314" i="14"/>
  <c r="M315" i="14"/>
  <c r="M316" i="14"/>
  <c r="M317" i="14"/>
  <c r="M318" i="14"/>
  <c r="M319" i="14"/>
  <c r="M320" i="14"/>
  <c r="M321" i="14"/>
  <c r="M322" i="14"/>
  <c r="M323" i="14"/>
  <c r="M324" i="14"/>
  <c r="M325" i="14"/>
  <c r="M326" i="14"/>
  <c r="M327" i="14"/>
  <c r="M328" i="14"/>
  <c r="M329" i="14"/>
  <c r="M330" i="14"/>
  <c r="M331" i="14"/>
  <c r="M332" i="14"/>
  <c r="M333" i="14"/>
  <c r="M334" i="14"/>
  <c r="M335" i="14"/>
  <c r="M336" i="14"/>
  <c r="M337" i="14"/>
  <c r="M338" i="14"/>
  <c r="M339" i="14"/>
  <c r="M340" i="14"/>
  <c r="M341" i="14"/>
  <c r="M342" i="14"/>
  <c r="M343" i="14"/>
  <c r="M344" i="14"/>
  <c r="M345" i="14"/>
  <c r="M346" i="14"/>
  <c r="M347" i="14"/>
  <c r="M348" i="14"/>
  <c r="M349" i="14"/>
  <c r="M350" i="14"/>
  <c r="M351" i="14"/>
  <c r="L256" i="14"/>
  <c r="L257" i="14"/>
  <c r="L258" i="14"/>
  <c r="L259" i="14"/>
  <c r="L260" i="14"/>
  <c r="L261" i="14"/>
  <c r="L262" i="14"/>
  <c r="L263" i="14"/>
  <c r="L264" i="14"/>
  <c r="L265" i="14"/>
  <c r="L266" i="14"/>
  <c r="L267" i="14"/>
  <c r="L268" i="14"/>
  <c r="L269" i="14"/>
  <c r="L270" i="14"/>
  <c r="L271" i="14"/>
  <c r="L272" i="14"/>
  <c r="L273" i="14"/>
  <c r="L274" i="14"/>
  <c r="L275" i="14"/>
  <c r="L276" i="14"/>
  <c r="L277" i="14"/>
  <c r="L278" i="14"/>
  <c r="L279" i="14"/>
  <c r="L280" i="14"/>
  <c r="L281" i="14"/>
  <c r="L282" i="14"/>
  <c r="L283" i="14"/>
  <c r="L284" i="14"/>
  <c r="L285" i="14"/>
  <c r="L286" i="14"/>
  <c r="L287" i="14"/>
  <c r="L288" i="14"/>
  <c r="L289" i="14"/>
  <c r="L290" i="14"/>
  <c r="L291" i="14"/>
  <c r="L292" i="14"/>
  <c r="L293" i="14"/>
  <c r="L294" i="14"/>
  <c r="L295" i="14"/>
  <c r="L296" i="14"/>
  <c r="L297" i="14"/>
  <c r="L298" i="14"/>
  <c r="L299" i="14"/>
  <c r="L300" i="14"/>
  <c r="L301" i="14"/>
  <c r="L302" i="14"/>
  <c r="L303" i="14"/>
  <c r="L304" i="14"/>
  <c r="L305" i="14"/>
  <c r="L306" i="14"/>
  <c r="L307" i="14"/>
  <c r="L308" i="14"/>
  <c r="L309" i="14"/>
  <c r="L310" i="14"/>
  <c r="L311" i="14"/>
  <c r="L312" i="14"/>
  <c r="L313" i="14"/>
  <c r="L314" i="14"/>
  <c r="L315" i="14"/>
  <c r="L316" i="14"/>
  <c r="L317" i="14"/>
  <c r="L318" i="14"/>
  <c r="L319" i="14"/>
  <c r="L320" i="14"/>
  <c r="L321" i="14"/>
  <c r="L322" i="14"/>
  <c r="L323" i="14"/>
  <c r="L324" i="14"/>
  <c r="L325" i="14"/>
  <c r="L326" i="14"/>
  <c r="L327" i="14"/>
  <c r="L328" i="14"/>
  <c r="L329" i="14"/>
  <c r="L330" i="14"/>
  <c r="L331" i="14"/>
  <c r="L332" i="14"/>
  <c r="L333" i="14"/>
  <c r="L334" i="14"/>
  <c r="L335" i="14"/>
  <c r="L336" i="14"/>
  <c r="L337" i="14"/>
  <c r="L338" i="14"/>
  <c r="L339" i="14"/>
  <c r="L340" i="14"/>
  <c r="L341" i="14"/>
  <c r="L342" i="14"/>
  <c r="L343" i="14"/>
  <c r="L344" i="14"/>
  <c r="L345" i="14"/>
  <c r="L346" i="14"/>
  <c r="L347" i="14"/>
  <c r="L348" i="14"/>
  <c r="L349" i="14"/>
  <c r="L350" i="14"/>
  <c r="L351" i="14"/>
  <c r="K256" i="14"/>
  <c r="K257" i="14"/>
  <c r="K258" i="14"/>
  <c r="K259" i="14"/>
  <c r="K260" i="14"/>
  <c r="K261" i="14"/>
  <c r="K262" i="14"/>
  <c r="K263" i="14"/>
  <c r="K264" i="14"/>
  <c r="K265" i="14"/>
  <c r="K266" i="14"/>
  <c r="K267" i="14"/>
  <c r="K268" i="14"/>
  <c r="K269" i="14"/>
  <c r="K270" i="14"/>
  <c r="K271" i="14"/>
  <c r="K272" i="14"/>
  <c r="K273" i="14"/>
  <c r="K274" i="14"/>
  <c r="K275" i="14"/>
  <c r="K276" i="14"/>
  <c r="K277" i="14"/>
  <c r="K278" i="14"/>
  <c r="K279" i="14"/>
  <c r="K280" i="14"/>
  <c r="K281" i="14"/>
  <c r="K282" i="14"/>
  <c r="K283" i="14"/>
  <c r="K284" i="14"/>
  <c r="K285" i="14"/>
  <c r="K286" i="14"/>
  <c r="K287" i="14"/>
  <c r="K288" i="14"/>
  <c r="K289" i="14"/>
  <c r="K290" i="14"/>
  <c r="K291" i="14"/>
  <c r="K292" i="14"/>
  <c r="K293" i="14"/>
  <c r="K294" i="14"/>
  <c r="K295" i="14"/>
  <c r="K296" i="14"/>
  <c r="K297" i="14"/>
  <c r="K298" i="14"/>
  <c r="K299" i="14"/>
  <c r="K300" i="14"/>
  <c r="K301" i="14"/>
  <c r="K302" i="14"/>
  <c r="K303" i="14"/>
  <c r="K304" i="14"/>
  <c r="K305" i="14"/>
  <c r="K306" i="14"/>
  <c r="K307" i="14"/>
  <c r="K308" i="14"/>
  <c r="K309" i="14"/>
  <c r="K310" i="14"/>
  <c r="K311" i="14"/>
  <c r="K312" i="14"/>
  <c r="K313" i="14"/>
  <c r="K314" i="14"/>
  <c r="K315" i="14"/>
  <c r="K316" i="14"/>
  <c r="K317" i="14"/>
  <c r="K318" i="14"/>
  <c r="K319" i="14"/>
  <c r="K320" i="14"/>
  <c r="K321" i="14"/>
  <c r="K322" i="14"/>
  <c r="K323" i="14"/>
  <c r="K324" i="14"/>
  <c r="K325" i="14"/>
  <c r="K326" i="14"/>
  <c r="K327" i="14"/>
  <c r="K328" i="14"/>
  <c r="K329" i="14"/>
  <c r="K330" i="14"/>
  <c r="K331" i="14"/>
  <c r="K332" i="14"/>
  <c r="K333" i="14"/>
  <c r="K334" i="14"/>
  <c r="K335" i="14"/>
  <c r="K336" i="14"/>
  <c r="K337" i="14"/>
  <c r="K338" i="14"/>
  <c r="K339" i="14"/>
  <c r="K340" i="14"/>
  <c r="K341" i="14"/>
  <c r="K342" i="14"/>
  <c r="K343" i="14"/>
  <c r="K344" i="14"/>
  <c r="K345" i="14"/>
  <c r="K346" i="14"/>
  <c r="K347" i="14"/>
  <c r="K348" i="14"/>
  <c r="K349" i="14"/>
  <c r="K350" i="14"/>
  <c r="K351" i="14"/>
  <c r="J256" i="14"/>
  <c r="J257" i="14"/>
  <c r="J258" i="14"/>
  <c r="J259" i="14"/>
  <c r="J260" i="14"/>
  <c r="J261" i="14"/>
  <c r="J262" i="14"/>
  <c r="J263" i="14"/>
  <c r="J264" i="14"/>
  <c r="J265" i="14"/>
  <c r="J266" i="14"/>
  <c r="J267" i="14"/>
  <c r="J268" i="14"/>
  <c r="J269" i="14"/>
  <c r="J270" i="14"/>
  <c r="J271" i="14"/>
  <c r="J272" i="14"/>
  <c r="J273" i="14"/>
  <c r="J274" i="14"/>
  <c r="J275" i="14"/>
  <c r="J276" i="14"/>
  <c r="J277" i="14"/>
  <c r="J278" i="14"/>
  <c r="J279" i="14"/>
  <c r="J280" i="14"/>
  <c r="J281" i="14"/>
  <c r="J282" i="14"/>
  <c r="J283" i="14"/>
  <c r="J284" i="14"/>
  <c r="J285" i="14"/>
  <c r="J286" i="14"/>
  <c r="J287" i="14"/>
  <c r="J288" i="14"/>
  <c r="J289" i="14"/>
  <c r="J290" i="14"/>
  <c r="J291" i="14"/>
  <c r="J292" i="14"/>
  <c r="J293" i="14"/>
  <c r="J294" i="14"/>
  <c r="J295" i="14"/>
  <c r="J296" i="14"/>
  <c r="J297" i="14"/>
  <c r="J298" i="14"/>
  <c r="J299" i="14"/>
  <c r="J300" i="14"/>
  <c r="J301" i="14"/>
  <c r="J302" i="14"/>
  <c r="J303" i="14"/>
  <c r="J304" i="14"/>
  <c r="J305" i="14"/>
  <c r="J306" i="14"/>
  <c r="J307" i="14"/>
  <c r="J308" i="14"/>
  <c r="J309" i="14"/>
  <c r="J310" i="14"/>
  <c r="J311" i="14"/>
  <c r="J312" i="14"/>
  <c r="J313" i="14"/>
  <c r="J314" i="14"/>
  <c r="J315" i="14"/>
  <c r="J316" i="14"/>
  <c r="J317" i="14"/>
  <c r="J318" i="14"/>
  <c r="J319" i="14"/>
  <c r="J320" i="14"/>
  <c r="J321" i="14"/>
  <c r="J322" i="14"/>
  <c r="J323" i="14"/>
  <c r="J324" i="14"/>
  <c r="J325" i="14"/>
  <c r="J326" i="14"/>
  <c r="J327" i="14"/>
  <c r="J328" i="14"/>
  <c r="J329" i="14"/>
  <c r="J330" i="14"/>
  <c r="J331" i="14"/>
  <c r="J332" i="14"/>
  <c r="J333" i="14"/>
  <c r="J334" i="14"/>
  <c r="J335" i="14"/>
  <c r="J336" i="14"/>
  <c r="J337" i="14"/>
  <c r="J338" i="14"/>
  <c r="J339" i="14"/>
  <c r="J340" i="14"/>
  <c r="J341" i="14"/>
  <c r="J342" i="14"/>
  <c r="J343" i="14"/>
  <c r="J344" i="14"/>
  <c r="J345" i="14"/>
  <c r="J346" i="14"/>
  <c r="J347" i="14"/>
  <c r="J348" i="14"/>
  <c r="J349" i="14"/>
  <c r="J350" i="14"/>
  <c r="J351" i="14"/>
  <c r="I256" i="14"/>
  <c r="I257" i="14"/>
  <c r="I258" i="14"/>
  <c r="I259" i="14"/>
  <c r="I260" i="14"/>
  <c r="I261" i="14"/>
  <c r="I262" i="14"/>
  <c r="I263" i="14"/>
  <c r="I264" i="14"/>
  <c r="I265" i="14"/>
  <c r="I266" i="14"/>
  <c r="I267" i="14"/>
  <c r="I268" i="14"/>
  <c r="I269" i="14"/>
  <c r="I270" i="14"/>
  <c r="I271" i="14"/>
  <c r="I272" i="14"/>
  <c r="I273" i="14"/>
  <c r="I274" i="14"/>
  <c r="I275" i="14"/>
  <c r="I276" i="14"/>
  <c r="I277" i="14"/>
  <c r="I278" i="14"/>
  <c r="I279" i="14"/>
  <c r="I280" i="14"/>
  <c r="I281" i="14"/>
  <c r="I282" i="14"/>
  <c r="I283" i="14"/>
  <c r="I284" i="14"/>
  <c r="I285" i="14"/>
  <c r="I286" i="14"/>
  <c r="I287" i="14"/>
  <c r="I288" i="14"/>
  <c r="I289" i="14"/>
  <c r="I290" i="14"/>
  <c r="I291" i="14"/>
  <c r="I292" i="14"/>
  <c r="I293" i="14"/>
  <c r="I294" i="14"/>
  <c r="I295" i="14"/>
  <c r="I296" i="14"/>
  <c r="I297" i="14"/>
  <c r="I298" i="14"/>
  <c r="I299" i="14"/>
  <c r="I300" i="14"/>
  <c r="I301" i="14"/>
  <c r="I302" i="14"/>
  <c r="I303" i="14"/>
  <c r="I304" i="14"/>
  <c r="I305" i="14"/>
  <c r="I306" i="14"/>
  <c r="I307" i="14"/>
  <c r="I308" i="14"/>
  <c r="I309" i="14"/>
  <c r="I310" i="14"/>
  <c r="I311" i="14"/>
  <c r="I312" i="14"/>
  <c r="I313" i="14"/>
  <c r="I314" i="14"/>
  <c r="I315" i="14"/>
  <c r="I316" i="14"/>
  <c r="I317" i="14"/>
  <c r="I318" i="14"/>
  <c r="I319" i="14"/>
  <c r="I320" i="14"/>
  <c r="I321" i="14"/>
  <c r="I322" i="14"/>
  <c r="I323" i="14"/>
  <c r="I324" i="14"/>
  <c r="I325" i="14"/>
  <c r="I326" i="14"/>
  <c r="I327" i="14"/>
  <c r="I328" i="14"/>
  <c r="I329" i="14"/>
  <c r="I330" i="14"/>
  <c r="I331" i="14"/>
  <c r="I332" i="14"/>
  <c r="I333" i="14"/>
  <c r="I334" i="14"/>
  <c r="I335" i="14"/>
  <c r="I336" i="14"/>
  <c r="I337" i="14"/>
  <c r="I338" i="14"/>
  <c r="I339" i="14"/>
  <c r="I340" i="14"/>
  <c r="I341" i="14"/>
  <c r="I342" i="14"/>
  <c r="I343" i="14"/>
  <c r="I344" i="14"/>
  <c r="I345" i="14"/>
  <c r="I346" i="14"/>
  <c r="I347" i="14"/>
  <c r="I348" i="14"/>
  <c r="I349" i="14"/>
  <c r="I350" i="14"/>
  <c r="I351" i="14"/>
  <c r="H256" i="14"/>
  <c r="H257" i="14"/>
  <c r="H258" i="14"/>
  <c r="H259" i="14"/>
  <c r="H260" i="14"/>
  <c r="H261" i="14"/>
  <c r="H262" i="14"/>
  <c r="H263" i="14"/>
  <c r="H264" i="14"/>
  <c r="H265" i="14"/>
  <c r="H266" i="14"/>
  <c r="H267" i="14"/>
  <c r="H268" i="14"/>
  <c r="H269" i="14"/>
  <c r="H270" i="14"/>
  <c r="H271" i="14"/>
  <c r="H272" i="14"/>
  <c r="H273" i="14"/>
  <c r="H274" i="14"/>
  <c r="H275" i="14"/>
  <c r="H276" i="14"/>
  <c r="H277" i="14"/>
  <c r="H278" i="14"/>
  <c r="H279" i="14"/>
  <c r="H280" i="14"/>
  <c r="H281" i="14"/>
  <c r="H282" i="14"/>
  <c r="H283" i="14"/>
  <c r="H284" i="14"/>
  <c r="H285" i="14"/>
  <c r="H286" i="14"/>
  <c r="H287" i="14"/>
  <c r="H288" i="14"/>
  <c r="H289" i="14"/>
  <c r="H290" i="14"/>
  <c r="H291" i="14"/>
  <c r="H292" i="14"/>
  <c r="H293" i="14"/>
  <c r="H294" i="14"/>
  <c r="H295" i="14"/>
  <c r="H296" i="14"/>
  <c r="H297" i="14"/>
  <c r="H298" i="14"/>
  <c r="H299" i="14"/>
  <c r="H300" i="14"/>
  <c r="H301" i="14"/>
  <c r="H302" i="14"/>
  <c r="H303" i="14"/>
  <c r="H304" i="14"/>
  <c r="H305" i="14"/>
  <c r="H306" i="14"/>
  <c r="H307" i="14"/>
  <c r="H308" i="14"/>
  <c r="H309" i="14"/>
  <c r="H310" i="14"/>
  <c r="H311" i="14"/>
  <c r="H312" i="14"/>
  <c r="H313" i="14"/>
  <c r="H314" i="14"/>
  <c r="H315" i="14"/>
  <c r="H316" i="14"/>
  <c r="H317" i="14"/>
  <c r="H318" i="14"/>
  <c r="H319" i="14"/>
  <c r="H320" i="14"/>
  <c r="H321" i="14"/>
  <c r="H322" i="14"/>
  <c r="H323" i="14"/>
  <c r="H324" i="14"/>
  <c r="H325" i="14"/>
  <c r="H326" i="14"/>
  <c r="H327" i="14"/>
  <c r="H328" i="14"/>
  <c r="H329" i="14"/>
  <c r="H330" i="14"/>
  <c r="H331" i="14"/>
  <c r="H332" i="14"/>
  <c r="H333" i="14"/>
  <c r="H334" i="14"/>
  <c r="H335" i="14"/>
  <c r="H336" i="14"/>
  <c r="H337" i="14"/>
  <c r="H338" i="14"/>
  <c r="H339" i="14"/>
  <c r="H340" i="14"/>
  <c r="H341" i="14"/>
  <c r="H342" i="14"/>
  <c r="H343" i="14"/>
  <c r="H344" i="14"/>
  <c r="H345" i="14"/>
  <c r="H346" i="14"/>
  <c r="H347" i="14"/>
  <c r="H348" i="14"/>
  <c r="H349" i="14"/>
  <c r="H350" i="14"/>
  <c r="H351" i="14"/>
  <c r="G256" i="14"/>
  <c r="G257" i="14"/>
  <c r="G258" i="14"/>
  <c r="G259" i="14"/>
  <c r="G260" i="14"/>
  <c r="G261" i="14"/>
  <c r="G262" i="14"/>
  <c r="G263" i="14"/>
  <c r="G264" i="14"/>
  <c r="G265" i="14"/>
  <c r="G266" i="14"/>
  <c r="G267" i="14"/>
  <c r="G268" i="14"/>
  <c r="G269" i="14"/>
  <c r="G270" i="14"/>
  <c r="G271" i="14"/>
  <c r="G272" i="14"/>
  <c r="G273" i="14"/>
  <c r="G274" i="14"/>
  <c r="G275" i="14"/>
  <c r="G276" i="14"/>
  <c r="G277" i="14"/>
  <c r="G278" i="14"/>
  <c r="G279" i="14"/>
  <c r="G280" i="14"/>
  <c r="G281" i="14"/>
  <c r="G282" i="14"/>
  <c r="G283" i="14"/>
  <c r="G284" i="14"/>
  <c r="G285" i="14"/>
  <c r="G286" i="14"/>
  <c r="G287" i="14"/>
  <c r="G288" i="14"/>
  <c r="G289" i="14"/>
  <c r="G290" i="14"/>
  <c r="G291" i="14"/>
  <c r="G292" i="14"/>
  <c r="G293" i="14"/>
  <c r="G294" i="14"/>
  <c r="G295" i="14"/>
  <c r="G296" i="14"/>
  <c r="G297" i="14"/>
  <c r="G298" i="14"/>
  <c r="G299" i="14"/>
  <c r="G300" i="14"/>
  <c r="G301" i="14"/>
  <c r="G302" i="14"/>
  <c r="G303" i="14"/>
  <c r="G304" i="14"/>
  <c r="G305" i="14"/>
  <c r="G306" i="14"/>
  <c r="G307" i="14"/>
  <c r="G308" i="14"/>
  <c r="G309" i="14"/>
  <c r="G310" i="14"/>
  <c r="G311" i="14"/>
  <c r="G312" i="14"/>
  <c r="G313" i="14"/>
  <c r="G314" i="14"/>
  <c r="G315" i="14"/>
  <c r="G316" i="14"/>
  <c r="G317" i="14"/>
  <c r="G318" i="14"/>
  <c r="G319" i="14"/>
  <c r="G320" i="14"/>
  <c r="G321" i="14"/>
  <c r="G322" i="14"/>
  <c r="G323" i="14"/>
  <c r="G324" i="14"/>
  <c r="G325" i="14"/>
  <c r="G326" i="14"/>
  <c r="G327" i="14"/>
  <c r="G328" i="14"/>
  <c r="G329" i="14"/>
  <c r="G330" i="14"/>
  <c r="G331" i="14"/>
  <c r="G332" i="14"/>
  <c r="G333" i="14"/>
  <c r="G334" i="14"/>
  <c r="G335" i="14"/>
  <c r="G336" i="14"/>
  <c r="G337" i="14"/>
  <c r="G338" i="14"/>
  <c r="G339" i="14"/>
  <c r="G340" i="14"/>
  <c r="G341" i="14"/>
  <c r="G342" i="14"/>
  <c r="G343" i="14"/>
  <c r="G344" i="14"/>
  <c r="G345" i="14"/>
  <c r="G346" i="14"/>
  <c r="G347" i="14"/>
  <c r="G348" i="14"/>
  <c r="G349" i="14"/>
  <c r="G350" i="14"/>
  <c r="G351" i="14"/>
  <c r="F256" i="14"/>
  <c r="F257" i="14"/>
  <c r="F258" i="14"/>
  <c r="F259" i="14"/>
  <c r="F260" i="14"/>
  <c r="F261" i="14"/>
  <c r="F262" i="14"/>
  <c r="F263" i="14"/>
  <c r="F264" i="14"/>
  <c r="F265" i="14"/>
  <c r="F266" i="14"/>
  <c r="F267" i="14"/>
  <c r="F268" i="14"/>
  <c r="F269" i="14"/>
  <c r="F270" i="14"/>
  <c r="F271" i="14"/>
  <c r="F272" i="14"/>
  <c r="F273" i="14"/>
  <c r="F274" i="14"/>
  <c r="F275" i="14"/>
  <c r="F276" i="14"/>
  <c r="F277" i="14"/>
  <c r="F278" i="14"/>
  <c r="F279" i="14"/>
  <c r="F280" i="14"/>
  <c r="F281" i="14"/>
  <c r="F282" i="14"/>
  <c r="F283" i="14"/>
  <c r="F284" i="14"/>
  <c r="F285" i="14"/>
  <c r="F286" i="14"/>
  <c r="F287" i="14"/>
  <c r="F288" i="14"/>
  <c r="F289" i="14"/>
  <c r="F290" i="14"/>
  <c r="F291" i="14"/>
  <c r="F292" i="14"/>
  <c r="F293" i="14"/>
  <c r="F294" i="14"/>
  <c r="F295" i="14"/>
  <c r="F296" i="14"/>
  <c r="F297" i="14"/>
  <c r="F298" i="14"/>
  <c r="F299" i="14"/>
  <c r="F300" i="14"/>
  <c r="F301" i="14"/>
  <c r="F302" i="14"/>
  <c r="F303" i="14"/>
  <c r="F304" i="14"/>
  <c r="F305" i="14"/>
  <c r="F306" i="14"/>
  <c r="F307" i="14"/>
  <c r="F308" i="14"/>
  <c r="F309" i="14"/>
  <c r="F310" i="14"/>
  <c r="F311" i="14"/>
  <c r="F312" i="14"/>
  <c r="F313" i="14"/>
  <c r="F314" i="14"/>
  <c r="F315" i="14"/>
  <c r="F316" i="14"/>
  <c r="F317" i="14"/>
  <c r="F318" i="14"/>
  <c r="F319" i="14"/>
  <c r="F320" i="14"/>
  <c r="F321" i="14"/>
  <c r="F322" i="14"/>
  <c r="F323" i="14"/>
  <c r="F324" i="14"/>
  <c r="F325" i="14"/>
  <c r="F326" i="14"/>
  <c r="F327" i="14"/>
  <c r="F328" i="14"/>
  <c r="F329" i="14"/>
  <c r="F330" i="14"/>
  <c r="F331" i="14"/>
  <c r="F332" i="14"/>
  <c r="F333" i="14"/>
  <c r="F334" i="14"/>
  <c r="F335" i="14"/>
  <c r="F336" i="14"/>
  <c r="F337" i="14"/>
  <c r="F338" i="14"/>
  <c r="F339" i="14"/>
  <c r="F340" i="14"/>
  <c r="F341" i="14"/>
  <c r="F342" i="14"/>
  <c r="F343" i="14"/>
  <c r="F344" i="14"/>
  <c r="F345" i="14"/>
  <c r="F346" i="14"/>
  <c r="F347" i="14"/>
  <c r="F348" i="14"/>
  <c r="F349" i="14"/>
  <c r="F350" i="14"/>
  <c r="F351" i="14"/>
  <c r="E257" i="14"/>
  <c r="E258" i="14"/>
  <c r="E259" i="14"/>
  <c r="E260" i="14"/>
  <c r="E261" i="14"/>
  <c r="E262" i="14"/>
  <c r="E263" i="14"/>
  <c r="E264" i="14"/>
  <c r="E265" i="14"/>
  <c r="E266" i="14"/>
  <c r="E267" i="14"/>
  <c r="E268" i="14"/>
  <c r="E269" i="14"/>
  <c r="E270" i="14"/>
  <c r="E271" i="14"/>
  <c r="E272" i="14"/>
  <c r="E273" i="14"/>
  <c r="E274" i="14"/>
  <c r="E275" i="14"/>
  <c r="E276" i="14"/>
  <c r="E277" i="14"/>
  <c r="E278" i="14"/>
  <c r="E279" i="14"/>
  <c r="E280" i="14"/>
  <c r="E281" i="14"/>
  <c r="E282" i="14"/>
  <c r="E283" i="14"/>
  <c r="E284" i="14"/>
  <c r="E285" i="14"/>
  <c r="E286" i="14"/>
  <c r="E287" i="14"/>
  <c r="E288" i="14"/>
  <c r="E289" i="14"/>
  <c r="E290" i="14"/>
  <c r="E291" i="14"/>
  <c r="E292" i="14"/>
  <c r="E293" i="14"/>
  <c r="E294" i="14"/>
  <c r="E295" i="14"/>
  <c r="E296" i="14"/>
  <c r="E297" i="14"/>
  <c r="E298" i="14"/>
  <c r="E299" i="14"/>
  <c r="E300" i="14"/>
  <c r="E301" i="14"/>
  <c r="E302" i="14"/>
  <c r="E303" i="14"/>
  <c r="E304" i="14"/>
  <c r="E305" i="14"/>
  <c r="E306" i="14"/>
  <c r="E307" i="14"/>
  <c r="E308" i="14"/>
  <c r="E309" i="14"/>
  <c r="E310" i="14"/>
  <c r="E311" i="14"/>
  <c r="E312" i="14"/>
  <c r="E313" i="14"/>
  <c r="E314" i="14"/>
  <c r="E315" i="14"/>
  <c r="E316" i="14"/>
  <c r="E317" i="14"/>
  <c r="E318" i="14"/>
  <c r="E319" i="14"/>
  <c r="E320" i="14"/>
  <c r="E321" i="14"/>
  <c r="E322" i="14"/>
  <c r="E323" i="14"/>
  <c r="E324" i="14"/>
  <c r="E325" i="14"/>
  <c r="E326" i="14"/>
  <c r="E327" i="14"/>
  <c r="E328" i="14"/>
  <c r="E329" i="14"/>
  <c r="E330" i="14"/>
  <c r="E331" i="14"/>
  <c r="E332" i="14"/>
  <c r="E333" i="14"/>
  <c r="E334" i="14"/>
  <c r="E335" i="14"/>
  <c r="E336" i="14"/>
  <c r="E337" i="14"/>
  <c r="E338" i="14"/>
  <c r="E339" i="14"/>
  <c r="E340" i="14"/>
  <c r="E341" i="14"/>
  <c r="E342" i="14"/>
  <c r="E343" i="14"/>
  <c r="E344" i="14"/>
  <c r="E345" i="14"/>
  <c r="E346" i="14"/>
  <c r="E347" i="14"/>
  <c r="E348" i="14"/>
  <c r="E349" i="14"/>
  <c r="E350" i="14"/>
  <c r="E351" i="14"/>
  <c r="E256" i="14"/>
  <c r="D351" i="14"/>
  <c r="D350" i="14"/>
  <c r="D349" i="14"/>
  <c r="D348" i="14"/>
  <c r="D347" i="14"/>
  <c r="D346" i="14"/>
  <c r="D345" i="14"/>
  <c r="D344" i="14"/>
  <c r="D343" i="14"/>
  <c r="D342" i="14"/>
  <c r="D341" i="14"/>
  <c r="D340" i="14"/>
  <c r="D339" i="14"/>
  <c r="D338" i="14"/>
  <c r="D337" i="14"/>
  <c r="D336" i="14"/>
  <c r="D335" i="14"/>
  <c r="D334" i="14"/>
  <c r="D333" i="14"/>
  <c r="D332" i="14"/>
  <c r="D331" i="14"/>
  <c r="D330" i="14"/>
  <c r="D329" i="14"/>
  <c r="D328" i="14"/>
  <c r="D327" i="14"/>
  <c r="D326" i="14"/>
  <c r="D325" i="14"/>
  <c r="D324" i="14"/>
  <c r="D323" i="14"/>
  <c r="D322" i="14"/>
  <c r="D321" i="14"/>
  <c r="D320" i="14"/>
  <c r="D319" i="14"/>
  <c r="D318" i="14"/>
  <c r="D317" i="14"/>
  <c r="D316" i="14"/>
  <c r="D315" i="14"/>
  <c r="D314" i="14"/>
  <c r="D313" i="14"/>
  <c r="D312" i="14"/>
  <c r="D311" i="14"/>
  <c r="D310" i="14"/>
  <c r="D309" i="14"/>
  <c r="D308" i="14"/>
  <c r="D307" i="14"/>
  <c r="D306" i="14"/>
  <c r="D305" i="14"/>
  <c r="D304" i="14"/>
  <c r="D303" i="14"/>
  <c r="D302" i="14"/>
  <c r="D301" i="14"/>
  <c r="D300" i="14"/>
  <c r="D299" i="14"/>
  <c r="D298" i="14"/>
  <c r="D297" i="14"/>
  <c r="D296" i="14"/>
  <c r="D295" i="14"/>
  <c r="D294" i="14"/>
  <c r="D293" i="14"/>
  <c r="D292" i="14"/>
  <c r="D291" i="14"/>
  <c r="D290" i="14"/>
  <c r="D289" i="14"/>
  <c r="D288" i="14"/>
  <c r="D287" i="14"/>
  <c r="D286" i="14"/>
  <c r="D285" i="14"/>
  <c r="D284" i="14"/>
  <c r="D283" i="14"/>
  <c r="D282" i="14"/>
  <c r="D281" i="14"/>
  <c r="D280" i="14"/>
  <c r="D279" i="14"/>
  <c r="D278" i="14"/>
  <c r="D277" i="14"/>
  <c r="D276" i="14"/>
  <c r="D275" i="14"/>
  <c r="D274" i="14"/>
  <c r="D273" i="14"/>
  <c r="D272" i="14"/>
  <c r="D271" i="14"/>
  <c r="D270" i="14"/>
  <c r="D269" i="14"/>
  <c r="D268" i="14"/>
  <c r="D267" i="14"/>
  <c r="D266" i="14"/>
  <c r="D265" i="14"/>
  <c r="D264" i="14"/>
  <c r="D263" i="14"/>
  <c r="D262" i="14"/>
  <c r="D261" i="14"/>
  <c r="D260" i="14"/>
  <c r="D259" i="14"/>
  <c r="D258" i="14"/>
  <c r="D257" i="14"/>
  <c r="D256" i="14"/>
  <c r="C351" i="14"/>
  <c r="C350" i="14"/>
  <c r="C349" i="14"/>
  <c r="C348" i="14"/>
  <c r="C347" i="14"/>
  <c r="C346" i="14"/>
  <c r="C345" i="14"/>
  <c r="C344" i="14"/>
  <c r="C343" i="14"/>
  <c r="C342" i="14"/>
  <c r="C341" i="14"/>
  <c r="C340" i="14"/>
  <c r="C339" i="14"/>
  <c r="C338" i="14"/>
  <c r="C337" i="14"/>
  <c r="C336" i="14"/>
  <c r="C335" i="14"/>
  <c r="C334" i="14"/>
  <c r="C333" i="14"/>
  <c r="C332" i="14"/>
  <c r="C331" i="14"/>
  <c r="C330" i="14"/>
  <c r="C329" i="14"/>
  <c r="C328" i="14"/>
  <c r="C327" i="14"/>
  <c r="C326" i="14"/>
  <c r="C325" i="14"/>
  <c r="C324" i="14"/>
  <c r="C323" i="14"/>
  <c r="C322" i="14"/>
  <c r="C321" i="14"/>
  <c r="C320" i="14"/>
  <c r="C319" i="14"/>
  <c r="C318" i="14"/>
  <c r="C317" i="14"/>
  <c r="C316" i="14"/>
  <c r="C315" i="14"/>
  <c r="C314" i="14"/>
  <c r="C313" i="14"/>
  <c r="C312" i="14"/>
  <c r="C311" i="14"/>
  <c r="C310" i="14"/>
  <c r="C309" i="14"/>
  <c r="C308" i="14"/>
  <c r="C307" i="14"/>
  <c r="C306" i="14"/>
  <c r="C305" i="14"/>
  <c r="C304" i="14"/>
  <c r="C303" i="14"/>
  <c r="C302" i="14"/>
  <c r="C301" i="14"/>
  <c r="C300" i="14"/>
  <c r="C299" i="14"/>
  <c r="C298" i="14"/>
  <c r="C297" i="14"/>
  <c r="C296" i="14"/>
  <c r="C295" i="14"/>
  <c r="C294" i="14"/>
  <c r="C293" i="14"/>
  <c r="C292" i="14"/>
  <c r="C291" i="14"/>
  <c r="C290" i="14"/>
  <c r="C289" i="14"/>
  <c r="C288" i="14"/>
  <c r="C287" i="14"/>
  <c r="C286" i="14"/>
  <c r="C285" i="14"/>
  <c r="C284" i="14"/>
  <c r="C283" i="14"/>
  <c r="C282" i="14"/>
  <c r="C281" i="14"/>
  <c r="C280" i="14"/>
  <c r="C279" i="14"/>
  <c r="C278" i="14"/>
  <c r="C277" i="14"/>
  <c r="C276" i="14"/>
  <c r="C275" i="14"/>
  <c r="C274" i="14"/>
  <c r="C273" i="14"/>
  <c r="C272" i="14"/>
  <c r="C271" i="14"/>
  <c r="C270" i="14"/>
  <c r="C269" i="14"/>
  <c r="C268" i="14"/>
  <c r="C267" i="14"/>
  <c r="C266" i="14"/>
  <c r="C265" i="14"/>
  <c r="C264" i="14"/>
  <c r="C263" i="14"/>
  <c r="C262" i="14"/>
  <c r="C261" i="14"/>
  <c r="C260" i="14"/>
  <c r="C259" i="14"/>
  <c r="C256" i="14"/>
  <c r="C257" i="14"/>
  <c r="C258"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G22" i="3" l="1"/>
  <c r="E109" i="14"/>
  <c r="E110" i="14"/>
  <c r="E111" i="14"/>
  <c r="D516" i="14"/>
  <c r="D515" i="14"/>
  <c r="D514" i="14"/>
  <c r="D513" i="14"/>
  <c r="D512" i="14"/>
  <c r="D511" i="14"/>
  <c r="D510" i="14"/>
  <c r="D509" i="14"/>
  <c r="D508" i="14"/>
  <c r="D507" i="14"/>
  <c r="D506" i="14"/>
  <c r="D505" i="14"/>
  <c r="D504" i="14"/>
  <c r="D503" i="14"/>
  <c r="D502" i="14"/>
  <c r="D499" i="14"/>
  <c r="D500" i="14"/>
  <c r="D501" i="14"/>
  <c r="G158" i="14"/>
  <c r="G159" i="14"/>
  <c r="G160" i="14"/>
  <c r="G161" i="14"/>
  <c r="G162" i="14"/>
  <c r="G163" i="14"/>
  <c r="G164" i="14"/>
  <c r="G165" i="14"/>
  <c r="G166" i="14"/>
  <c r="G167" i="14"/>
  <c r="G168" i="14"/>
  <c r="G169" i="14"/>
  <c r="G170" i="14"/>
  <c r="G171" i="14"/>
  <c r="G172" i="14"/>
  <c r="G173" i="14"/>
  <c r="G174" i="14"/>
  <c r="G175" i="14"/>
  <c r="G176" i="14"/>
  <c r="G177" i="14"/>
  <c r="G178" i="14"/>
  <c r="G179" i="14"/>
  <c r="G180" i="14"/>
  <c r="G181" i="14"/>
  <c r="G182" i="14"/>
  <c r="G183" i="14"/>
  <c r="G184" i="14"/>
  <c r="G185" i="14"/>
  <c r="G186" i="14"/>
  <c r="G187" i="14"/>
  <c r="G188" i="14"/>
  <c r="G189" i="14"/>
  <c r="G190" i="14"/>
  <c r="G191" i="14"/>
  <c r="G192" i="14"/>
  <c r="G193" i="14"/>
  <c r="G194" i="14"/>
  <c r="G195" i="14"/>
  <c r="G196" i="14"/>
  <c r="G197" i="14"/>
  <c r="G198" i="14"/>
  <c r="G199" i="14"/>
  <c r="G200" i="14"/>
  <c r="G201" i="14"/>
  <c r="G202" i="14"/>
  <c r="G203" i="14"/>
  <c r="G204" i="14"/>
  <c r="G205" i="14"/>
  <c r="G206" i="14"/>
  <c r="G207" i="14"/>
  <c r="G208" i="14"/>
  <c r="G209" i="14"/>
  <c r="G210" i="14"/>
  <c r="G211" i="14"/>
  <c r="G212" i="14"/>
  <c r="G213" i="14"/>
  <c r="G214" i="14"/>
  <c r="G215" i="14"/>
  <c r="G216" i="14"/>
  <c r="G217" i="14"/>
  <c r="G218" i="14"/>
  <c r="G219" i="14"/>
  <c r="G220" i="14"/>
  <c r="G221" i="14"/>
  <c r="G222" i="14"/>
  <c r="G223" i="14"/>
  <c r="G224" i="14"/>
  <c r="G225" i="14"/>
  <c r="G226" i="14"/>
  <c r="G227" i="14"/>
  <c r="G228" i="14"/>
  <c r="G229" i="14"/>
  <c r="G230" i="14"/>
  <c r="G231" i="14"/>
  <c r="G232" i="14"/>
  <c r="G233" i="14"/>
  <c r="G234" i="14"/>
  <c r="G235" i="14"/>
  <c r="G236" i="14"/>
  <c r="G237" i="14"/>
  <c r="G238" i="14"/>
  <c r="G239" i="14"/>
  <c r="G240" i="14"/>
  <c r="G241" i="14"/>
  <c r="G242" i="14"/>
  <c r="G243" i="14"/>
  <c r="G244" i="14"/>
  <c r="G245" i="14"/>
  <c r="G246" i="14"/>
  <c r="G247" i="14"/>
  <c r="G248" i="14"/>
  <c r="G249" i="14"/>
  <c r="G250" i="14"/>
  <c r="G251" i="14"/>
  <c r="G252" i="14"/>
  <c r="G253" i="14"/>
  <c r="L183" i="14"/>
  <c r="L184" i="14"/>
  <c r="L185" i="14"/>
  <c r="L186" i="14"/>
  <c r="L187" i="14"/>
  <c r="L188" i="14"/>
  <c r="L189" i="14"/>
  <c r="L190" i="14"/>
  <c r="L191" i="14"/>
  <c r="L192" i="14"/>
  <c r="L193" i="14"/>
  <c r="L194" i="14"/>
  <c r="L195" i="14"/>
  <c r="L196" i="14"/>
  <c r="L197" i="14"/>
  <c r="L198" i="14"/>
  <c r="L199" i="14"/>
  <c r="L200" i="14"/>
  <c r="L201" i="14"/>
  <c r="L202" i="14"/>
  <c r="L203" i="14"/>
  <c r="L204" i="14"/>
  <c r="L205" i="14"/>
  <c r="L206" i="14"/>
  <c r="L207" i="14"/>
  <c r="L208" i="14"/>
  <c r="L209" i="14"/>
  <c r="L210" i="14"/>
  <c r="L211" i="14"/>
  <c r="L212" i="14"/>
  <c r="L213" i="14"/>
  <c r="L214" i="14"/>
  <c r="L215" i="14"/>
  <c r="L216" i="14"/>
  <c r="L217" i="14"/>
  <c r="L218" i="14"/>
  <c r="L219" i="14"/>
  <c r="L220" i="14"/>
  <c r="L221" i="14"/>
  <c r="L222" i="14"/>
  <c r="L223" i="14"/>
  <c r="L224" i="14"/>
  <c r="L225" i="14"/>
  <c r="L226" i="14"/>
  <c r="L227" i="14"/>
  <c r="L228" i="14"/>
  <c r="L229" i="14"/>
  <c r="L230" i="14"/>
  <c r="L231" i="14"/>
  <c r="L232" i="14"/>
  <c r="L233" i="14"/>
  <c r="L234" i="14"/>
  <c r="L235" i="14"/>
  <c r="L236" i="14"/>
  <c r="L237" i="14"/>
  <c r="L238" i="14"/>
  <c r="L239" i="14"/>
  <c r="L240" i="14"/>
  <c r="L241" i="14"/>
  <c r="L242" i="14"/>
  <c r="L243" i="14"/>
  <c r="L244" i="14"/>
  <c r="L245" i="14"/>
  <c r="L246" i="14"/>
  <c r="L247" i="14"/>
  <c r="L248" i="14"/>
  <c r="L249" i="14"/>
  <c r="L250" i="14"/>
  <c r="L251" i="14"/>
  <c r="L252" i="14"/>
  <c r="L253" i="14"/>
  <c r="L159" i="14"/>
  <c r="L160" i="14"/>
  <c r="L161" i="14"/>
  <c r="L162" i="14"/>
  <c r="L163" i="14"/>
  <c r="L164" i="14"/>
  <c r="L165" i="14"/>
  <c r="L166" i="14"/>
  <c r="L167" i="14"/>
  <c r="L168" i="14"/>
  <c r="L169" i="14"/>
  <c r="L170" i="14"/>
  <c r="L171" i="14"/>
  <c r="L172" i="14"/>
  <c r="L173" i="14"/>
  <c r="L174" i="14"/>
  <c r="L175" i="14"/>
  <c r="L176" i="14"/>
  <c r="L177" i="14"/>
  <c r="L178" i="14"/>
  <c r="L179" i="14"/>
  <c r="L180" i="14"/>
  <c r="L181" i="14"/>
  <c r="L182" i="14"/>
  <c r="L158" i="14"/>
  <c r="B499" i="14"/>
  <c r="C499" i="14"/>
  <c r="E499" i="14"/>
  <c r="F499" i="14"/>
  <c r="G499" i="14"/>
  <c r="H499" i="14"/>
  <c r="I499" i="14"/>
  <c r="J499" i="14"/>
  <c r="K499" i="14"/>
  <c r="L499" i="14"/>
  <c r="B500" i="14"/>
  <c r="C500" i="14"/>
  <c r="E500" i="14"/>
  <c r="F500" i="14"/>
  <c r="G500" i="14"/>
  <c r="H500" i="14"/>
  <c r="I500" i="14"/>
  <c r="J500" i="14"/>
  <c r="K500" i="14"/>
  <c r="L500" i="14"/>
  <c r="B501" i="14"/>
  <c r="C501" i="14"/>
  <c r="E501" i="14"/>
  <c r="F501" i="14"/>
  <c r="G501" i="14"/>
  <c r="H501" i="14"/>
  <c r="I501" i="14"/>
  <c r="J501" i="14"/>
  <c r="K501" i="14"/>
  <c r="L501" i="14"/>
  <c r="B502" i="14"/>
  <c r="C502" i="14"/>
  <c r="E502" i="14"/>
  <c r="F502" i="14"/>
  <c r="G502" i="14"/>
  <c r="H502" i="14"/>
  <c r="I502" i="14"/>
  <c r="J502" i="14"/>
  <c r="K502" i="14"/>
  <c r="L502" i="14"/>
  <c r="B503" i="14"/>
  <c r="C503" i="14"/>
  <c r="E503" i="14"/>
  <c r="F503" i="14"/>
  <c r="G503" i="14"/>
  <c r="H503" i="14"/>
  <c r="I503" i="14"/>
  <c r="J503" i="14"/>
  <c r="K503" i="14"/>
  <c r="L503" i="14"/>
  <c r="B504" i="14"/>
  <c r="C504" i="14"/>
  <c r="E504" i="14"/>
  <c r="F504" i="14"/>
  <c r="G504" i="14"/>
  <c r="H504" i="14"/>
  <c r="I504" i="14"/>
  <c r="J504" i="14"/>
  <c r="K504" i="14"/>
  <c r="L504" i="14"/>
  <c r="B505" i="14"/>
  <c r="C505" i="14"/>
  <c r="E505" i="14"/>
  <c r="F505" i="14"/>
  <c r="G505" i="14"/>
  <c r="H505" i="14"/>
  <c r="I505" i="14"/>
  <c r="J505" i="14"/>
  <c r="K505" i="14"/>
  <c r="L505" i="14"/>
  <c r="B506" i="14"/>
  <c r="C506" i="14"/>
  <c r="E506" i="14"/>
  <c r="F506" i="14"/>
  <c r="G506" i="14"/>
  <c r="H506" i="14"/>
  <c r="I506" i="14"/>
  <c r="J506" i="14"/>
  <c r="K506" i="14"/>
  <c r="L506" i="14"/>
  <c r="B507" i="14"/>
  <c r="C507" i="14"/>
  <c r="E507" i="14"/>
  <c r="F507" i="14"/>
  <c r="G507" i="14"/>
  <c r="H507" i="14"/>
  <c r="I507" i="14"/>
  <c r="J507" i="14"/>
  <c r="K507" i="14"/>
  <c r="L507" i="14"/>
  <c r="B508" i="14"/>
  <c r="C508" i="14"/>
  <c r="E508" i="14"/>
  <c r="F508" i="14"/>
  <c r="G508" i="14"/>
  <c r="H508" i="14"/>
  <c r="I508" i="14"/>
  <c r="J508" i="14"/>
  <c r="K508" i="14"/>
  <c r="L508" i="14"/>
  <c r="B509" i="14"/>
  <c r="C509" i="14"/>
  <c r="E509" i="14"/>
  <c r="F509" i="14"/>
  <c r="G509" i="14"/>
  <c r="H509" i="14"/>
  <c r="I509" i="14"/>
  <c r="J509" i="14"/>
  <c r="K509" i="14"/>
  <c r="L509" i="14"/>
  <c r="B510" i="14"/>
  <c r="C510" i="14"/>
  <c r="E510" i="14"/>
  <c r="F510" i="14"/>
  <c r="G510" i="14"/>
  <c r="H510" i="14"/>
  <c r="I510" i="14"/>
  <c r="J510" i="14"/>
  <c r="K510" i="14"/>
  <c r="L510" i="14"/>
  <c r="B511" i="14"/>
  <c r="C511" i="14"/>
  <c r="E511" i="14"/>
  <c r="F511" i="14"/>
  <c r="G511" i="14"/>
  <c r="H511" i="14"/>
  <c r="I511" i="14"/>
  <c r="J511" i="14"/>
  <c r="K511" i="14"/>
  <c r="L511" i="14"/>
  <c r="B512" i="14"/>
  <c r="C512" i="14"/>
  <c r="E512" i="14"/>
  <c r="F512" i="14"/>
  <c r="G512" i="14"/>
  <c r="H512" i="14"/>
  <c r="I512" i="14"/>
  <c r="J512" i="14"/>
  <c r="K512" i="14"/>
  <c r="L512" i="14"/>
  <c r="B513" i="14"/>
  <c r="C513" i="14"/>
  <c r="E513" i="14"/>
  <c r="F513" i="14"/>
  <c r="G513" i="14"/>
  <c r="H513" i="14"/>
  <c r="I513" i="14"/>
  <c r="J513" i="14"/>
  <c r="K513" i="14"/>
  <c r="L513" i="14"/>
  <c r="B514" i="14"/>
  <c r="C514" i="14"/>
  <c r="E514" i="14"/>
  <c r="F514" i="14"/>
  <c r="G514" i="14"/>
  <c r="H514" i="14"/>
  <c r="I514" i="14"/>
  <c r="J514" i="14"/>
  <c r="K514" i="14"/>
  <c r="L514" i="14"/>
  <c r="B515" i="14"/>
  <c r="C515" i="14"/>
  <c r="E515" i="14"/>
  <c r="F515" i="14"/>
  <c r="G515" i="14"/>
  <c r="H515" i="14"/>
  <c r="I515" i="14"/>
  <c r="J515" i="14"/>
  <c r="K515" i="14"/>
  <c r="L515" i="14"/>
  <c r="B516" i="14"/>
  <c r="C516" i="14"/>
  <c r="E516" i="14"/>
  <c r="F516" i="14"/>
  <c r="G516" i="14"/>
  <c r="H516" i="14"/>
  <c r="I516" i="14"/>
  <c r="J516" i="14"/>
  <c r="K516" i="14"/>
  <c r="L516" i="14"/>
  <c r="B431" i="14"/>
  <c r="C431" i="14"/>
  <c r="D431" i="14"/>
  <c r="F431" i="14"/>
  <c r="G431" i="14"/>
  <c r="H431" i="14"/>
  <c r="I431" i="14"/>
  <c r="J431" i="14"/>
  <c r="K431" i="14"/>
  <c r="L431" i="14"/>
  <c r="M431" i="14"/>
  <c r="N431" i="14"/>
  <c r="O431" i="14"/>
  <c r="P431" i="14"/>
  <c r="B432" i="14"/>
  <c r="C432" i="14"/>
  <c r="D432" i="14"/>
  <c r="F432" i="14"/>
  <c r="G432" i="14"/>
  <c r="H432" i="14"/>
  <c r="I432" i="14"/>
  <c r="J432" i="14"/>
  <c r="K432" i="14"/>
  <c r="L432" i="14"/>
  <c r="M432" i="14"/>
  <c r="N432" i="14"/>
  <c r="O432" i="14"/>
  <c r="P432" i="14"/>
  <c r="B433" i="14"/>
  <c r="C433" i="14"/>
  <c r="D433" i="14"/>
  <c r="F433" i="14"/>
  <c r="G433" i="14"/>
  <c r="H433" i="14"/>
  <c r="I433" i="14"/>
  <c r="J433" i="14"/>
  <c r="K433" i="14"/>
  <c r="L433" i="14"/>
  <c r="M433" i="14"/>
  <c r="N433" i="14"/>
  <c r="O433" i="14"/>
  <c r="P433" i="14"/>
  <c r="B434" i="14"/>
  <c r="C434" i="14"/>
  <c r="D434" i="14"/>
  <c r="F434" i="14"/>
  <c r="G434" i="14"/>
  <c r="H434" i="14"/>
  <c r="I434" i="14"/>
  <c r="J434" i="14"/>
  <c r="K434" i="14"/>
  <c r="L434" i="14"/>
  <c r="M434" i="14"/>
  <c r="N434" i="14"/>
  <c r="O434" i="14"/>
  <c r="P434" i="14"/>
  <c r="B435" i="14"/>
  <c r="C435" i="14"/>
  <c r="D435" i="14"/>
  <c r="F435" i="14"/>
  <c r="G435" i="14"/>
  <c r="H435" i="14"/>
  <c r="I435" i="14"/>
  <c r="J435" i="14"/>
  <c r="K435" i="14"/>
  <c r="L435" i="14"/>
  <c r="M435" i="14"/>
  <c r="N435" i="14"/>
  <c r="O435" i="14"/>
  <c r="P435" i="14"/>
  <c r="B436" i="14"/>
  <c r="C436" i="14"/>
  <c r="D436" i="14"/>
  <c r="F436" i="14"/>
  <c r="G436" i="14"/>
  <c r="H436" i="14"/>
  <c r="I436" i="14"/>
  <c r="J436" i="14"/>
  <c r="K436" i="14"/>
  <c r="L436" i="14"/>
  <c r="M436" i="14"/>
  <c r="N436" i="14"/>
  <c r="O436" i="14"/>
  <c r="P436" i="14"/>
  <c r="B437" i="14"/>
  <c r="C437" i="14"/>
  <c r="D437" i="14"/>
  <c r="F437" i="14"/>
  <c r="G437" i="14"/>
  <c r="H437" i="14"/>
  <c r="I437" i="14"/>
  <c r="J437" i="14"/>
  <c r="K437" i="14"/>
  <c r="L437" i="14"/>
  <c r="M437" i="14"/>
  <c r="N437" i="14"/>
  <c r="O437" i="14"/>
  <c r="P437" i="14"/>
  <c r="B438" i="14"/>
  <c r="C438" i="14"/>
  <c r="D438" i="14"/>
  <c r="F438" i="14"/>
  <c r="G438" i="14"/>
  <c r="H438" i="14"/>
  <c r="I438" i="14"/>
  <c r="J438" i="14"/>
  <c r="K438" i="14"/>
  <c r="L438" i="14"/>
  <c r="M438" i="14"/>
  <c r="N438" i="14"/>
  <c r="O438" i="14"/>
  <c r="P438" i="14"/>
  <c r="B439" i="14"/>
  <c r="C439" i="14"/>
  <c r="D439" i="14"/>
  <c r="F439" i="14"/>
  <c r="G439" i="14"/>
  <c r="H439" i="14"/>
  <c r="I439" i="14"/>
  <c r="J439" i="14"/>
  <c r="K439" i="14"/>
  <c r="L439" i="14"/>
  <c r="M439" i="14"/>
  <c r="N439" i="14"/>
  <c r="O439" i="14"/>
  <c r="P439" i="14"/>
  <c r="B440" i="14"/>
  <c r="C440" i="14"/>
  <c r="D440" i="14"/>
  <c r="F440" i="14"/>
  <c r="G440" i="14"/>
  <c r="H440" i="14"/>
  <c r="I440" i="14"/>
  <c r="J440" i="14"/>
  <c r="K440" i="14"/>
  <c r="L440" i="14"/>
  <c r="M440" i="14"/>
  <c r="N440" i="14"/>
  <c r="O440" i="14"/>
  <c r="P440" i="14"/>
  <c r="B441" i="14"/>
  <c r="C441" i="14"/>
  <c r="D441" i="14"/>
  <c r="F441" i="14"/>
  <c r="G441" i="14"/>
  <c r="H441" i="14"/>
  <c r="I441" i="14"/>
  <c r="J441" i="14"/>
  <c r="K441" i="14"/>
  <c r="L441" i="14"/>
  <c r="M441" i="14"/>
  <c r="N441" i="14"/>
  <c r="O441" i="14"/>
  <c r="P441" i="14"/>
  <c r="B442" i="14"/>
  <c r="C442" i="14"/>
  <c r="D442" i="14"/>
  <c r="F442" i="14"/>
  <c r="G442" i="14"/>
  <c r="H442" i="14"/>
  <c r="I442" i="14"/>
  <c r="J442" i="14"/>
  <c r="K442" i="14"/>
  <c r="L442" i="14"/>
  <c r="M442" i="14"/>
  <c r="N442" i="14"/>
  <c r="O442" i="14"/>
  <c r="P442" i="14"/>
  <c r="B443" i="14"/>
  <c r="C443" i="14"/>
  <c r="D443" i="14"/>
  <c r="F443" i="14"/>
  <c r="G443" i="14"/>
  <c r="H443" i="14"/>
  <c r="I443" i="14"/>
  <c r="J443" i="14"/>
  <c r="K443" i="14"/>
  <c r="L443" i="14"/>
  <c r="M443" i="14"/>
  <c r="N443" i="14"/>
  <c r="O443" i="14"/>
  <c r="P443" i="14"/>
  <c r="B444" i="14"/>
  <c r="C444" i="14"/>
  <c r="D444" i="14"/>
  <c r="F444" i="14"/>
  <c r="G444" i="14"/>
  <c r="H444" i="14"/>
  <c r="I444" i="14"/>
  <c r="J444" i="14"/>
  <c r="K444" i="14"/>
  <c r="L444" i="14"/>
  <c r="M444" i="14"/>
  <c r="N444" i="14"/>
  <c r="O444" i="14"/>
  <c r="P444" i="14"/>
  <c r="B445" i="14"/>
  <c r="C445" i="14"/>
  <c r="D445" i="14"/>
  <c r="F445" i="14"/>
  <c r="G445" i="14"/>
  <c r="H445" i="14"/>
  <c r="I445" i="14"/>
  <c r="J445" i="14"/>
  <c r="K445" i="14"/>
  <c r="L445" i="14"/>
  <c r="M445" i="14"/>
  <c r="N445" i="14"/>
  <c r="O445" i="14"/>
  <c r="P445" i="14"/>
  <c r="B446" i="14"/>
  <c r="C446" i="14"/>
  <c r="D446" i="14"/>
  <c r="F446" i="14"/>
  <c r="G446" i="14"/>
  <c r="H446" i="14"/>
  <c r="I446" i="14"/>
  <c r="J446" i="14"/>
  <c r="K446" i="14"/>
  <c r="L446" i="14"/>
  <c r="M446" i="14"/>
  <c r="N446" i="14"/>
  <c r="O446" i="14"/>
  <c r="P446" i="14"/>
  <c r="B447" i="14"/>
  <c r="C447" i="14"/>
  <c r="D447" i="14"/>
  <c r="F447" i="14"/>
  <c r="G447" i="14"/>
  <c r="H447" i="14"/>
  <c r="I447" i="14"/>
  <c r="J447" i="14"/>
  <c r="K447" i="14"/>
  <c r="L447" i="14"/>
  <c r="M447" i="14"/>
  <c r="N447" i="14"/>
  <c r="O447" i="14"/>
  <c r="P447" i="14"/>
  <c r="B448" i="14"/>
  <c r="C448" i="14"/>
  <c r="D448" i="14"/>
  <c r="F448" i="14"/>
  <c r="G448" i="14"/>
  <c r="H448" i="14"/>
  <c r="I448" i="14"/>
  <c r="J448" i="14"/>
  <c r="K448" i="14"/>
  <c r="L448" i="14"/>
  <c r="M448" i="14"/>
  <c r="N448" i="14"/>
  <c r="O448" i="14"/>
  <c r="P448" i="14"/>
  <c r="B449" i="14"/>
  <c r="C449" i="14"/>
  <c r="D449" i="14"/>
  <c r="F449" i="14"/>
  <c r="G449" i="14"/>
  <c r="H449" i="14"/>
  <c r="I449" i="14"/>
  <c r="J449" i="14"/>
  <c r="K449" i="14"/>
  <c r="L449" i="14"/>
  <c r="M449" i="14"/>
  <c r="N449" i="14"/>
  <c r="O449" i="14"/>
  <c r="P449" i="14"/>
  <c r="B450" i="14"/>
  <c r="C450" i="14"/>
  <c r="D450" i="14"/>
  <c r="F450" i="14"/>
  <c r="G450" i="14"/>
  <c r="H450" i="14"/>
  <c r="I450" i="14"/>
  <c r="J450" i="14"/>
  <c r="K450" i="14"/>
  <c r="L450" i="14"/>
  <c r="M450" i="14"/>
  <c r="N450" i="14"/>
  <c r="O450" i="14"/>
  <c r="P450" i="14"/>
  <c r="B451" i="14"/>
  <c r="C451" i="14"/>
  <c r="D451" i="14"/>
  <c r="F451" i="14"/>
  <c r="G451" i="14"/>
  <c r="H451" i="14"/>
  <c r="I451" i="14"/>
  <c r="J451" i="14"/>
  <c r="K451" i="14"/>
  <c r="L451" i="14"/>
  <c r="M451" i="14"/>
  <c r="N451" i="14"/>
  <c r="O451" i="14"/>
  <c r="P451" i="14"/>
  <c r="B452" i="14"/>
  <c r="C452" i="14"/>
  <c r="D452" i="14"/>
  <c r="F452" i="14"/>
  <c r="G452" i="14"/>
  <c r="H452" i="14"/>
  <c r="I452" i="14"/>
  <c r="J452" i="14"/>
  <c r="K452" i="14"/>
  <c r="L452" i="14"/>
  <c r="M452" i="14"/>
  <c r="N452" i="14"/>
  <c r="O452" i="14"/>
  <c r="P452" i="14"/>
  <c r="B453" i="14"/>
  <c r="C453" i="14"/>
  <c r="D453" i="14"/>
  <c r="F453" i="14"/>
  <c r="G453" i="14"/>
  <c r="H453" i="14"/>
  <c r="I453" i="14"/>
  <c r="J453" i="14"/>
  <c r="K453" i="14"/>
  <c r="L453" i="14"/>
  <c r="M453" i="14"/>
  <c r="N453" i="14"/>
  <c r="O453" i="14"/>
  <c r="P453" i="14"/>
  <c r="B454" i="14"/>
  <c r="C454" i="14"/>
  <c r="D454" i="14"/>
  <c r="F454" i="14"/>
  <c r="G454" i="14"/>
  <c r="H454" i="14"/>
  <c r="I454" i="14"/>
  <c r="J454" i="14"/>
  <c r="K454" i="14"/>
  <c r="L454" i="14"/>
  <c r="M454" i="14"/>
  <c r="N454" i="14"/>
  <c r="O454" i="14"/>
  <c r="P454" i="14"/>
  <c r="B455" i="14"/>
  <c r="C455" i="14"/>
  <c r="D455" i="14"/>
  <c r="F455" i="14"/>
  <c r="G455" i="14"/>
  <c r="H455" i="14"/>
  <c r="I455" i="14"/>
  <c r="J455" i="14"/>
  <c r="K455" i="14"/>
  <c r="L455" i="14"/>
  <c r="M455" i="14"/>
  <c r="N455" i="14"/>
  <c r="O455" i="14"/>
  <c r="P455" i="14"/>
  <c r="B456" i="14"/>
  <c r="C456" i="14"/>
  <c r="D456" i="14"/>
  <c r="F456" i="14"/>
  <c r="G456" i="14"/>
  <c r="H456" i="14"/>
  <c r="I456" i="14"/>
  <c r="J456" i="14"/>
  <c r="K456" i="14"/>
  <c r="L456" i="14"/>
  <c r="M456" i="14"/>
  <c r="N456" i="14"/>
  <c r="O456" i="14"/>
  <c r="P456" i="14"/>
  <c r="B457" i="14"/>
  <c r="C457" i="14"/>
  <c r="D457" i="14"/>
  <c r="F457" i="14"/>
  <c r="G457" i="14"/>
  <c r="H457" i="14"/>
  <c r="I457" i="14"/>
  <c r="J457" i="14"/>
  <c r="K457" i="14"/>
  <c r="L457" i="14"/>
  <c r="M457" i="14"/>
  <c r="N457" i="14"/>
  <c r="O457" i="14"/>
  <c r="P457" i="14"/>
  <c r="B458" i="14"/>
  <c r="C458" i="14"/>
  <c r="D458" i="14"/>
  <c r="F458" i="14"/>
  <c r="G458" i="14"/>
  <c r="H458" i="14"/>
  <c r="I458" i="14"/>
  <c r="J458" i="14"/>
  <c r="K458" i="14"/>
  <c r="L458" i="14"/>
  <c r="M458" i="14"/>
  <c r="N458" i="14"/>
  <c r="O458" i="14"/>
  <c r="P458" i="14"/>
  <c r="B459" i="14"/>
  <c r="C459" i="14"/>
  <c r="D459" i="14"/>
  <c r="F459" i="14"/>
  <c r="G459" i="14"/>
  <c r="H459" i="14"/>
  <c r="I459" i="14"/>
  <c r="J459" i="14"/>
  <c r="K459" i="14"/>
  <c r="L459" i="14"/>
  <c r="M459" i="14"/>
  <c r="N459" i="14"/>
  <c r="O459" i="14"/>
  <c r="P459" i="14"/>
  <c r="B460" i="14"/>
  <c r="C460" i="14"/>
  <c r="D460" i="14"/>
  <c r="F460" i="14"/>
  <c r="G460" i="14"/>
  <c r="H460" i="14"/>
  <c r="I460" i="14"/>
  <c r="J460" i="14"/>
  <c r="K460" i="14"/>
  <c r="L460" i="14"/>
  <c r="M460" i="14"/>
  <c r="N460" i="14"/>
  <c r="O460" i="14"/>
  <c r="P460" i="14"/>
  <c r="B461" i="14"/>
  <c r="C461" i="14"/>
  <c r="D461" i="14"/>
  <c r="F461" i="14"/>
  <c r="G461" i="14"/>
  <c r="H461" i="14"/>
  <c r="I461" i="14"/>
  <c r="J461" i="14"/>
  <c r="K461" i="14"/>
  <c r="L461" i="14"/>
  <c r="M461" i="14"/>
  <c r="N461" i="14"/>
  <c r="O461" i="14"/>
  <c r="P461" i="14"/>
  <c r="B462" i="14"/>
  <c r="C462" i="14"/>
  <c r="D462" i="14"/>
  <c r="F462" i="14"/>
  <c r="G462" i="14"/>
  <c r="H462" i="14"/>
  <c r="I462" i="14"/>
  <c r="J462" i="14"/>
  <c r="K462" i="14"/>
  <c r="L462" i="14"/>
  <c r="M462" i="14"/>
  <c r="N462" i="14"/>
  <c r="O462" i="14"/>
  <c r="P462" i="14"/>
  <c r="B463" i="14"/>
  <c r="C463" i="14"/>
  <c r="D463" i="14"/>
  <c r="F463" i="14"/>
  <c r="G463" i="14"/>
  <c r="H463" i="14"/>
  <c r="I463" i="14"/>
  <c r="J463" i="14"/>
  <c r="K463" i="14"/>
  <c r="L463" i="14"/>
  <c r="M463" i="14"/>
  <c r="N463" i="14"/>
  <c r="O463" i="14"/>
  <c r="P463" i="14"/>
  <c r="B464" i="14"/>
  <c r="C464" i="14"/>
  <c r="D464" i="14"/>
  <c r="F464" i="14"/>
  <c r="G464" i="14"/>
  <c r="H464" i="14"/>
  <c r="I464" i="14"/>
  <c r="J464" i="14"/>
  <c r="K464" i="14"/>
  <c r="L464" i="14"/>
  <c r="M464" i="14"/>
  <c r="N464" i="14"/>
  <c r="O464" i="14"/>
  <c r="P464" i="14"/>
  <c r="B465" i="14"/>
  <c r="C465" i="14"/>
  <c r="D465" i="14"/>
  <c r="F465" i="14"/>
  <c r="G465" i="14"/>
  <c r="H465" i="14"/>
  <c r="I465" i="14"/>
  <c r="J465" i="14"/>
  <c r="K465" i="14"/>
  <c r="L465" i="14"/>
  <c r="M465" i="14"/>
  <c r="N465" i="14"/>
  <c r="O465" i="14"/>
  <c r="P465" i="14"/>
  <c r="B466" i="14"/>
  <c r="C466" i="14"/>
  <c r="D466" i="14"/>
  <c r="F466" i="14"/>
  <c r="G466" i="14"/>
  <c r="H466" i="14"/>
  <c r="I466" i="14"/>
  <c r="J466" i="14"/>
  <c r="K466" i="14"/>
  <c r="L466" i="14"/>
  <c r="M466" i="14"/>
  <c r="N466" i="14"/>
  <c r="O466" i="14"/>
  <c r="P466" i="14"/>
  <c r="B467" i="14"/>
  <c r="C467" i="14"/>
  <c r="D467" i="14"/>
  <c r="F467" i="14"/>
  <c r="G467" i="14"/>
  <c r="H467" i="14"/>
  <c r="I467" i="14"/>
  <c r="J467" i="14"/>
  <c r="K467" i="14"/>
  <c r="L467" i="14"/>
  <c r="M467" i="14"/>
  <c r="N467" i="14"/>
  <c r="O467" i="14"/>
  <c r="P467" i="14"/>
  <c r="B468" i="14"/>
  <c r="C468" i="14"/>
  <c r="D468" i="14"/>
  <c r="F468" i="14"/>
  <c r="G468" i="14"/>
  <c r="H468" i="14"/>
  <c r="I468" i="14"/>
  <c r="J468" i="14"/>
  <c r="K468" i="14"/>
  <c r="L468" i="14"/>
  <c r="M468" i="14"/>
  <c r="N468" i="14"/>
  <c r="O468" i="14"/>
  <c r="P468" i="14"/>
  <c r="B469" i="14"/>
  <c r="C469" i="14"/>
  <c r="D469" i="14"/>
  <c r="F469" i="14"/>
  <c r="G469" i="14"/>
  <c r="H469" i="14"/>
  <c r="I469" i="14"/>
  <c r="J469" i="14"/>
  <c r="K469" i="14"/>
  <c r="L469" i="14"/>
  <c r="M469" i="14"/>
  <c r="N469" i="14"/>
  <c r="O469" i="14"/>
  <c r="P469" i="14"/>
  <c r="B470" i="14"/>
  <c r="C470" i="14"/>
  <c r="D470" i="14"/>
  <c r="F470" i="14"/>
  <c r="G470" i="14"/>
  <c r="H470" i="14"/>
  <c r="I470" i="14"/>
  <c r="J470" i="14"/>
  <c r="K470" i="14"/>
  <c r="L470" i="14"/>
  <c r="M470" i="14"/>
  <c r="N470" i="14"/>
  <c r="O470" i="14"/>
  <c r="P470" i="14"/>
  <c r="B471" i="14"/>
  <c r="C471" i="14"/>
  <c r="D471" i="14"/>
  <c r="F471" i="14"/>
  <c r="G471" i="14"/>
  <c r="H471" i="14"/>
  <c r="I471" i="14"/>
  <c r="J471" i="14"/>
  <c r="K471" i="14"/>
  <c r="L471" i="14"/>
  <c r="M471" i="14"/>
  <c r="N471" i="14"/>
  <c r="O471" i="14"/>
  <c r="P471" i="14"/>
  <c r="B472" i="14"/>
  <c r="C472" i="14"/>
  <c r="D472" i="14"/>
  <c r="F472" i="14"/>
  <c r="G472" i="14"/>
  <c r="H472" i="14"/>
  <c r="I472" i="14"/>
  <c r="J472" i="14"/>
  <c r="K472" i="14"/>
  <c r="L472" i="14"/>
  <c r="M472" i="14"/>
  <c r="N472" i="14"/>
  <c r="O472" i="14"/>
  <c r="P472" i="14"/>
  <c r="B473" i="14"/>
  <c r="C473" i="14"/>
  <c r="D473" i="14"/>
  <c r="F473" i="14"/>
  <c r="G473" i="14"/>
  <c r="H473" i="14"/>
  <c r="I473" i="14"/>
  <c r="J473" i="14"/>
  <c r="K473" i="14"/>
  <c r="L473" i="14"/>
  <c r="M473" i="14"/>
  <c r="N473" i="14"/>
  <c r="O473" i="14"/>
  <c r="P473" i="14"/>
  <c r="B474" i="14"/>
  <c r="C474" i="14"/>
  <c r="D474" i="14"/>
  <c r="F474" i="14"/>
  <c r="G474" i="14"/>
  <c r="H474" i="14"/>
  <c r="I474" i="14"/>
  <c r="J474" i="14"/>
  <c r="K474" i="14"/>
  <c r="L474" i="14"/>
  <c r="M474" i="14"/>
  <c r="N474" i="14"/>
  <c r="O474" i="14"/>
  <c r="P474" i="14"/>
  <c r="B475" i="14"/>
  <c r="C475" i="14"/>
  <c r="D475" i="14"/>
  <c r="F475" i="14"/>
  <c r="G475" i="14"/>
  <c r="H475" i="14"/>
  <c r="I475" i="14"/>
  <c r="J475" i="14"/>
  <c r="K475" i="14"/>
  <c r="L475" i="14"/>
  <c r="M475" i="14"/>
  <c r="N475" i="14"/>
  <c r="O475" i="14"/>
  <c r="P475" i="14"/>
  <c r="B476" i="14"/>
  <c r="C476" i="14"/>
  <c r="D476" i="14"/>
  <c r="F476" i="14"/>
  <c r="G476" i="14"/>
  <c r="H476" i="14"/>
  <c r="I476" i="14"/>
  <c r="J476" i="14"/>
  <c r="K476" i="14"/>
  <c r="L476" i="14"/>
  <c r="M476" i="14"/>
  <c r="N476" i="14"/>
  <c r="O476" i="14"/>
  <c r="P476" i="14"/>
  <c r="B477" i="14"/>
  <c r="C477" i="14"/>
  <c r="D477" i="14"/>
  <c r="F477" i="14"/>
  <c r="G477" i="14"/>
  <c r="H477" i="14"/>
  <c r="I477" i="14"/>
  <c r="J477" i="14"/>
  <c r="K477" i="14"/>
  <c r="L477" i="14"/>
  <c r="M477" i="14"/>
  <c r="N477" i="14"/>
  <c r="O477" i="14"/>
  <c r="P477" i="14"/>
  <c r="B478" i="14"/>
  <c r="C478" i="14"/>
  <c r="D478" i="14"/>
  <c r="F478" i="14"/>
  <c r="G478" i="14"/>
  <c r="H478" i="14"/>
  <c r="I478" i="14"/>
  <c r="J478" i="14"/>
  <c r="K478" i="14"/>
  <c r="L478" i="14"/>
  <c r="M478" i="14"/>
  <c r="N478" i="14"/>
  <c r="O478" i="14"/>
  <c r="P478" i="14"/>
  <c r="B479" i="14"/>
  <c r="C479" i="14"/>
  <c r="D479" i="14"/>
  <c r="F479" i="14"/>
  <c r="G479" i="14"/>
  <c r="H479" i="14"/>
  <c r="I479" i="14"/>
  <c r="J479" i="14"/>
  <c r="K479" i="14"/>
  <c r="L479" i="14"/>
  <c r="M479" i="14"/>
  <c r="N479" i="14"/>
  <c r="O479" i="14"/>
  <c r="P479" i="14"/>
  <c r="B480" i="14"/>
  <c r="C480" i="14"/>
  <c r="D480" i="14"/>
  <c r="F480" i="14"/>
  <c r="G480" i="14"/>
  <c r="H480" i="14"/>
  <c r="I480" i="14"/>
  <c r="J480" i="14"/>
  <c r="K480" i="14"/>
  <c r="L480" i="14"/>
  <c r="M480" i="14"/>
  <c r="N480" i="14"/>
  <c r="O480" i="14"/>
  <c r="P480" i="14"/>
  <c r="B481" i="14"/>
  <c r="C481" i="14"/>
  <c r="D481" i="14"/>
  <c r="F481" i="14"/>
  <c r="G481" i="14"/>
  <c r="H481" i="14"/>
  <c r="I481" i="14"/>
  <c r="J481" i="14"/>
  <c r="K481" i="14"/>
  <c r="L481" i="14"/>
  <c r="M481" i="14"/>
  <c r="N481" i="14"/>
  <c r="O481" i="14"/>
  <c r="P481" i="14"/>
  <c r="B482" i="14"/>
  <c r="C482" i="14"/>
  <c r="D482" i="14"/>
  <c r="F482" i="14"/>
  <c r="G482" i="14"/>
  <c r="H482" i="14"/>
  <c r="I482" i="14"/>
  <c r="J482" i="14"/>
  <c r="K482" i="14"/>
  <c r="L482" i="14"/>
  <c r="M482" i="14"/>
  <c r="N482" i="14"/>
  <c r="O482" i="14"/>
  <c r="P482" i="14"/>
  <c r="B483" i="14"/>
  <c r="C483" i="14"/>
  <c r="D483" i="14"/>
  <c r="F483" i="14"/>
  <c r="G483" i="14"/>
  <c r="H483" i="14"/>
  <c r="I483" i="14"/>
  <c r="J483" i="14"/>
  <c r="K483" i="14"/>
  <c r="L483" i="14"/>
  <c r="M483" i="14"/>
  <c r="N483" i="14"/>
  <c r="O483" i="14"/>
  <c r="P483" i="14"/>
  <c r="B484" i="14"/>
  <c r="C484" i="14"/>
  <c r="D484" i="14"/>
  <c r="F484" i="14"/>
  <c r="G484" i="14"/>
  <c r="H484" i="14"/>
  <c r="I484" i="14"/>
  <c r="J484" i="14"/>
  <c r="K484" i="14"/>
  <c r="L484" i="14"/>
  <c r="M484" i="14"/>
  <c r="N484" i="14"/>
  <c r="O484" i="14"/>
  <c r="P484" i="14"/>
  <c r="B485" i="14"/>
  <c r="C485" i="14"/>
  <c r="D485" i="14"/>
  <c r="F485" i="14"/>
  <c r="G485" i="14"/>
  <c r="H485" i="14"/>
  <c r="I485" i="14"/>
  <c r="J485" i="14"/>
  <c r="K485" i="14"/>
  <c r="L485" i="14"/>
  <c r="M485" i="14"/>
  <c r="N485" i="14"/>
  <c r="O485" i="14"/>
  <c r="P485" i="14"/>
  <c r="B486" i="14"/>
  <c r="C486" i="14"/>
  <c r="D486" i="14"/>
  <c r="F486" i="14"/>
  <c r="G486" i="14"/>
  <c r="H486" i="14"/>
  <c r="I486" i="14"/>
  <c r="J486" i="14"/>
  <c r="K486" i="14"/>
  <c r="L486" i="14"/>
  <c r="M486" i="14"/>
  <c r="N486" i="14"/>
  <c r="O486" i="14"/>
  <c r="P486" i="14"/>
  <c r="B487" i="14"/>
  <c r="C487" i="14"/>
  <c r="D487" i="14"/>
  <c r="F487" i="14"/>
  <c r="G487" i="14"/>
  <c r="H487" i="14"/>
  <c r="I487" i="14"/>
  <c r="J487" i="14"/>
  <c r="K487" i="14"/>
  <c r="L487" i="14"/>
  <c r="M487" i="14"/>
  <c r="N487" i="14"/>
  <c r="O487" i="14"/>
  <c r="P487" i="14"/>
  <c r="B488" i="14"/>
  <c r="C488" i="14"/>
  <c r="D488" i="14"/>
  <c r="F488" i="14"/>
  <c r="G488" i="14"/>
  <c r="H488" i="14"/>
  <c r="I488" i="14"/>
  <c r="J488" i="14"/>
  <c r="K488" i="14"/>
  <c r="L488" i="14"/>
  <c r="M488" i="14"/>
  <c r="N488" i="14"/>
  <c r="O488" i="14"/>
  <c r="P488" i="14"/>
  <c r="B489" i="14"/>
  <c r="C489" i="14"/>
  <c r="D489" i="14"/>
  <c r="F489" i="14"/>
  <c r="G489" i="14"/>
  <c r="H489" i="14"/>
  <c r="I489" i="14"/>
  <c r="J489" i="14"/>
  <c r="K489" i="14"/>
  <c r="L489" i="14"/>
  <c r="M489" i="14"/>
  <c r="N489" i="14"/>
  <c r="O489" i="14"/>
  <c r="P489" i="14"/>
  <c r="B490" i="14"/>
  <c r="C490" i="14"/>
  <c r="D490" i="14"/>
  <c r="F490" i="14"/>
  <c r="G490" i="14"/>
  <c r="H490" i="14"/>
  <c r="I490" i="14"/>
  <c r="J490" i="14"/>
  <c r="K490" i="14"/>
  <c r="L490" i="14"/>
  <c r="M490" i="14"/>
  <c r="N490" i="14"/>
  <c r="O490" i="14"/>
  <c r="P490" i="14"/>
  <c r="B491" i="14"/>
  <c r="C491" i="14"/>
  <c r="D491" i="14"/>
  <c r="F491" i="14"/>
  <c r="G491" i="14"/>
  <c r="H491" i="14"/>
  <c r="I491" i="14"/>
  <c r="J491" i="14"/>
  <c r="K491" i="14"/>
  <c r="L491" i="14"/>
  <c r="M491" i="14"/>
  <c r="N491" i="14"/>
  <c r="O491" i="14"/>
  <c r="P491" i="14"/>
  <c r="B492" i="14"/>
  <c r="C492" i="14"/>
  <c r="D492" i="14"/>
  <c r="F492" i="14"/>
  <c r="G492" i="14"/>
  <c r="H492" i="14"/>
  <c r="I492" i="14"/>
  <c r="J492" i="14"/>
  <c r="K492" i="14"/>
  <c r="L492" i="14"/>
  <c r="M492" i="14"/>
  <c r="N492" i="14"/>
  <c r="O492" i="14"/>
  <c r="P492" i="14"/>
  <c r="B493" i="14"/>
  <c r="C493" i="14"/>
  <c r="D493" i="14"/>
  <c r="F493" i="14"/>
  <c r="G493" i="14"/>
  <c r="H493" i="14"/>
  <c r="I493" i="14"/>
  <c r="J493" i="14"/>
  <c r="K493" i="14"/>
  <c r="L493" i="14"/>
  <c r="M493" i="14"/>
  <c r="N493" i="14"/>
  <c r="O493" i="14"/>
  <c r="P493" i="14"/>
  <c r="B494" i="14"/>
  <c r="C494" i="14"/>
  <c r="D494" i="14"/>
  <c r="F494" i="14"/>
  <c r="G494" i="14"/>
  <c r="H494" i="14"/>
  <c r="I494" i="14"/>
  <c r="J494" i="14"/>
  <c r="K494" i="14"/>
  <c r="L494" i="14"/>
  <c r="M494" i="14"/>
  <c r="N494" i="14"/>
  <c r="O494" i="14"/>
  <c r="P494" i="14"/>
  <c r="B495" i="14"/>
  <c r="C495" i="14"/>
  <c r="D495" i="14"/>
  <c r="F495" i="14"/>
  <c r="G495" i="14"/>
  <c r="H495" i="14"/>
  <c r="I495" i="14"/>
  <c r="J495" i="14"/>
  <c r="K495" i="14"/>
  <c r="L495" i="14"/>
  <c r="M495" i="14"/>
  <c r="N495" i="14"/>
  <c r="O495" i="14"/>
  <c r="P495" i="14"/>
  <c r="B496" i="14"/>
  <c r="C496" i="14"/>
  <c r="D496" i="14"/>
  <c r="F496" i="14"/>
  <c r="G496" i="14"/>
  <c r="H496" i="14"/>
  <c r="I496" i="14"/>
  <c r="J496" i="14"/>
  <c r="K496" i="14"/>
  <c r="L496" i="14"/>
  <c r="M496" i="14"/>
  <c r="N496" i="14"/>
  <c r="O496" i="14"/>
  <c r="P496" i="14"/>
  <c r="B426" i="14"/>
  <c r="C426" i="14"/>
  <c r="D426" i="14"/>
  <c r="E426" i="14"/>
  <c r="F426" i="14"/>
  <c r="B427" i="14"/>
  <c r="C427" i="14"/>
  <c r="D427" i="14"/>
  <c r="E427" i="14"/>
  <c r="F427" i="14"/>
  <c r="B428" i="14"/>
  <c r="C428" i="14"/>
  <c r="D428" i="14"/>
  <c r="E428" i="14"/>
  <c r="F428" i="14"/>
  <c r="B416" i="14"/>
  <c r="C416" i="14"/>
  <c r="D416" i="14"/>
  <c r="B417" i="14"/>
  <c r="C417" i="14"/>
  <c r="D417" i="14"/>
  <c r="B418" i="14"/>
  <c r="C418" i="14"/>
  <c r="D418" i="14"/>
  <c r="B421" i="14"/>
  <c r="C421" i="14"/>
  <c r="D421" i="14"/>
  <c r="B422" i="14"/>
  <c r="C422" i="14"/>
  <c r="D422" i="14"/>
  <c r="B423" i="14"/>
  <c r="C423" i="14"/>
  <c r="D423" i="14"/>
  <c r="B408" i="14"/>
  <c r="C408" i="14"/>
  <c r="E408" i="14"/>
  <c r="B409" i="14"/>
  <c r="C409" i="14"/>
  <c r="E409" i="14"/>
  <c r="B410" i="14"/>
  <c r="C410" i="14"/>
  <c r="E410" i="14"/>
  <c r="B411" i="14"/>
  <c r="C411" i="14"/>
  <c r="E411" i="14"/>
  <c r="B412" i="14"/>
  <c r="C412" i="14"/>
  <c r="E412" i="14"/>
  <c r="B413" i="14"/>
  <c r="C413" i="14"/>
  <c r="E413" i="14"/>
  <c r="B391" i="14"/>
  <c r="C391" i="14"/>
  <c r="E391" i="14"/>
  <c r="B392" i="14"/>
  <c r="C392" i="14"/>
  <c r="E392" i="14"/>
  <c r="B393" i="14"/>
  <c r="C393" i="14"/>
  <c r="E393" i="14"/>
  <c r="B394" i="14"/>
  <c r="C394" i="14"/>
  <c r="E394" i="14"/>
  <c r="B395" i="14"/>
  <c r="C395" i="14"/>
  <c r="E395" i="14"/>
  <c r="B396" i="14"/>
  <c r="C396" i="14"/>
  <c r="E396" i="14"/>
  <c r="B397" i="14"/>
  <c r="C397" i="14"/>
  <c r="E397" i="14"/>
  <c r="B398" i="14"/>
  <c r="C398" i="14"/>
  <c r="E398" i="14"/>
  <c r="B399" i="14"/>
  <c r="C399" i="14"/>
  <c r="E399" i="14"/>
  <c r="B400" i="14"/>
  <c r="C400" i="14"/>
  <c r="E400" i="14"/>
  <c r="B401" i="14"/>
  <c r="C401" i="14"/>
  <c r="E401" i="14"/>
  <c r="B402" i="14"/>
  <c r="C402" i="14"/>
  <c r="E402" i="14"/>
  <c r="B403" i="14"/>
  <c r="C403" i="14"/>
  <c r="E403" i="14"/>
  <c r="B404" i="14"/>
  <c r="C404" i="14"/>
  <c r="E404" i="14"/>
  <c r="B405" i="14"/>
  <c r="C405" i="14"/>
  <c r="E405" i="14"/>
  <c r="B383" i="14"/>
  <c r="C383" i="14"/>
  <c r="E383" i="14"/>
  <c r="B384" i="14"/>
  <c r="C384" i="14"/>
  <c r="E384" i="14"/>
  <c r="B385" i="14"/>
  <c r="C385" i="14"/>
  <c r="E385" i="14"/>
  <c r="B386" i="14"/>
  <c r="C386" i="14"/>
  <c r="E386" i="14"/>
  <c r="B387" i="14"/>
  <c r="C387" i="14"/>
  <c r="E387" i="14"/>
  <c r="B388" i="14"/>
  <c r="C388" i="14"/>
  <c r="E388" i="14"/>
  <c r="B375" i="14"/>
  <c r="C375" i="14"/>
  <c r="E375" i="14"/>
  <c r="F375" i="14"/>
  <c r="G375" i="14"/>
  <c r="H375" i="14"/>
  <c r="B376" i="14"/>
  <c r="C376" i="14"/>
  <c r="E376" i="14"/>
  <c r="F376" i="14"/>
  <c r="G376" i="14"/>
  <c r="H376" i="14"/>
  <c r="B377" i="14"/>
  <c r="C377" i="14"/>
  <c r="E377" i="14"/>
  <c r="F377" i="14"/>
  <c r="G377" i="14"/>
  <c r="H377" i="14"/>
  <c r="B378" i="14"/>
  <c r="C378" i="14"/>
  <c r="E378" i="14"/>
  <c r="F378" i="14"/>
  <c r="G378" i="14"/>
  <c r="H378" i="14"/>
  <c r="B379" i="14"/>
  <c r="C379" i="14"/>
  <c r="E379" i="14"/>
  <c r="F379" i="14"/>
  <c r="G379" i="14"/>
  <c r="H379" i="14"/>
  <c r="B380" i="14"/>
  <c r="C380" i="14"/>
  <c r="E380" i="14"/>
  <c r="F380" i="14"/>
  <c r="G380" i="14"/>
  <c r="H380" i="14"/>
  <c r="B367" i="14"/>
  <c r="C367" i="14"/>
  <c r="E367" i="14"/>
  <c r="F367" i="14"/>
  <c r="G367" i="14"/>
  <c r="H367" i="14"/>
  <c r="B368" i="14"/>
  <c r="C368" i="14"/>
  <c r="E368" i="14"/>
  <c r="F368" i="14"/>
  <c r="G368" i="14"/>
  <c r="H368" i="14"/>
  <c r="B369" i="14"/>
  <c r="C369" i="14"/>
  <c r="E369" i="14"/>
  <c r="F369" i="14"/>
  <c r="G369" i="14"/>
  <c r="H369" i="14"/>
  <c r="B370" i="14"/>
  <c r="C370" i="14"/>
  <c r="E370" i="14"/>
  <c r="F370" i="14"/>
  <c r="G370" i="14"/>
  <c r="H370" i="14"/>
  <c r="B371" i="14"/>
  <c r="C371" i="14"/>
  <c r="E371" i="14"/>
  <c r="F371" i="14"/>
  <c r="G371" i="14"/>
  <c r="H371" i="14"/>
  <c r="B372" i="14"/>
  <c r="C372" i="14"/>
  <c r="E372" i="14"/>
  <c r="F372" i="14"/>
  <c r="G372" i="14"/>
  <c r="H372" i="14"/>
  <c r="B362" i="14"/>
  <c r="C362" i="14"/>
  <c r="D362" i="14"/>
  <c r="E362" i="14"/>
  <c r="B363" i="14"/>
  <c r="C363" i="14"/>
  <c r="D363" i="14"/>
  <c r="E363" i="14"/>
  <c r="B364" i="14"/>
  <c r="C364" i="14"/>
  <c r="D364" i="14"/>
  <c r="E364" i="14"/>
  <c r="B354" i="14"/>
  <c r="C354" i="14"/>
  <c r="E354" i="14"/>
  <c r="F354" i="14"/>
  <c r="G354" i="14"/>
  <c r="B355" i="14"/>
  <c r="C355" i="14"/>
  <c r="E355" i="14"/>
  <c r="F355" i="14"/>
  <c r="G355" i="14"/>
  <c r="B356" i="14"/>
  <c r="C356" i="14"/>
  <c r="E356" i="14"/>
  <c r="F356" i="14"/>
  <c r="G356" i="14"/>
  <c r="B357" i="14"/>
  <c r="C357" i="14"/>
  <c r="E357" i="14"/>
  <c r="F357" i="14"/>
  <c r="G357" i="14"/>
  <c r="B358" i="14"/>
  <c r="C358" i="14"/>
  <c r="E358" i="14"/>
  <c r="F358" i="14"/>
  <c r="G358" i="14"/>
  <c r="B359" i="14"/>
  <c r="C359" i="14"/>
  <c r="E359" i="14"/>
  <c r="F359" i="14"/>
  <c r="G359" i="14"/>
  <c r="B158" i="14"/>
  <c r="C158" i="14"/>
  <c r="D158" i="14"/>
  <c r="E158" i="14"/>
  <c r="F158" i="14"/>
  <c r="H158" i="14"/>
  <c r="I158" i="14"/>
  <c r="J158" i="14"/>
  <c r="K158" i="14"/>
  <c r="M158" i="14"/>
  <c r="B159" i="14"/>
  <c r="C159" i="14"/>
  <c r="D159" i="14"/>
  <c r="E159" i="14"/>
  <c r="F159" i="14"/>
  <c r="H159" i="14"/>
  <c r="I159" i="14"/>
  <c r="J159" i="14"/>
  <c r="K159" i="14"/>
  <c r="M159" i="14"/>
  <c r="B160" i="14"/>
  <c r="C160" i="14"/>
  <c r="D160" i="14"/>
  <c r="E160" i="14"/>
  <c r="F160" i="14"/>
  <c r="H160" i="14"/>
  <c r="I160" i="14"/>
  <c r="J160" i="14"/>
  <c r="K160" i="14"/>
  <c r="M160" i="14"/>
  <c r="B161" i="14"/>
  <c r="C161" i="14"/>
  <c r="D161" i="14"/>
  <c r="E161" i="14"/>
  <c r="F161" i="14"/>
  <c r="H161" i="14"/>
  <c r="I161" i="14"/>
  <c r="J161" i="14"/>
  <c r="K161" i="14"/>
  <c r="M161" i="14"/>
  <c r="B162" i="14"/>
  <c r="C162" i="14"/>
  <c r="D162" i="14"/>
  <c r="E162" i="14"/>
  <c r="F162" i="14"/>
  <c r="H162" i="14"/>
  <c r="I162" i="14"/>
  <c r="J162" i="14"/>
  <c r="K162" i="14"/>
  <c r="M162" i="14"/>
  <c r="B163" i="14"/>
  <c r="C163" i="14"/>
  <c r="D163" i="14"/>
  <c r="E163" i="14"/>
  <c r="F163" i="14"/>
  <c r="H163" i="14"/>
  <c r="I163" i="14"/>
  <c r="J163" i="14"/>
  <c r="K163" i="14"/>
  <c r="M163" i="14"/>
  <c r="B164" i="14"/>
  <c r="C164" i="14"/>
  <c r="D164" i="14"/>
  <c r="E164" i="14"/>
  <c r="F164" i="14"/>
  <c r="H164" i="14"/>
  <c r="I164" i="14"/>
  <c r="J164" i="14"/>
  <c r="K164" i="14"/>
  <c r="M164" i="14"/>
  <c r="B165" i="14"/>
  <c r="C165" i="14"/>
  <c r="D165" i="14"/>
  <c r="E165" i="14"/>
  <c r="F165" i="14"/>
  <c r="H165" i="14"/>
  <c r="I165" i="14"/>
  <c r="J165" i="14"/>
  <c r="K165" i="14"/>
  <c r="M165" i="14"/>
  <c r="B166" i="14"/>
  <c r="C166" i="14"/>
  <c r="D166" i="14"/>
  <c r="E166" i="14"/>
  <c r="F166" i="14"/>
  <c r="H166" i="14"/>
  <c r="I166" i="14"/>
  <c r="J166" i="14"/>
  <c r="K166" i="14"/>
  <c r="M166" i="14"/>
  <c r="B167" i="14"/>
  <c r="C167" i="14"/>
  <c r="D167" i="14"/>
  <c r="E167" i="14"/>
  <c r="F167" i="14"/>
  <c r="H167" i="14"/>
  <c r="I167" i="14"/>
  <c r="J167" i="14"/>
  <c r="K167" i="14"/>
  <c r="M167" i="14"/>
  <c r="B168" i="14"/>
  <c r="C168" i="14"/>
  <c r="D168" i="14"/>
  <c r="E168" i="14"/>
  <c r="F168" i="14"/>
  <c r="H168" i="14"/>
  <c r="I168" i="14"/>
  <c r="J168" i="14"/>
  <c r="K168" i="14"/>
  <c r="M168" i="14"/>
  <c r="B169" i="14"/>
  <c r="C169" i="14"/>
  <c r="D169" i="14"/>
  <c r="E169" i="14"/>
  <c r="F169" i="14"/>
  <c r="H169" i="14"/>
  <c r="I169" i="14"/>
  <c r="J169" i="14"/>
  <c r="K169" i="14"/>
  <c r="M169" i="14"/>
  <c r="B170" i="14"/>
  <c r="C170" i="14"/>
  <c r="D170" i="14"/>
  <c r="E170" i="14"/>
  <c r="F170" i="14"/>
  <c r="H170" i="14"/>
  <c r="I170" i="14"/>
  <c r="J170" i="14"/>
  <c r="K170" i="14"/>
  <c r="M170" i="14"/>
  <c r="B171" i="14"/>
  <c r="C171" i="14"/>
  <c r="D171" i="14"/>
  <c r="E171" i="14"/>
  <c r="F171" i="14"/>
  <c r="H171" i="14"/>
  <c r="I171" i="14"/>
  <c r="J171" i="14"/>
  <c r="K171" i="14"/>
  <c r="M171" i="14"/>
  <c r="B172" i="14"/>
  <c r="C172" i="14"/>
  <c r="D172" i="14"/>
  <c r="E172" i="14"/>
  <c r="F172" i="14"/>
  <c r="H172" i="14"/>
  <c r="I172" i="14"/>
  <c r="J172" i="14"/>
  <c r="K172" i="14"/>
  <c r="M172" i="14"/>
  <c r="B173" i="14"/>
  <c r="C173" i="14"/>
  <c r="D173" i="14"/>
  <c r="E173" i="14"/>
  <c r="F173" i="14"/>
  <c r="H173" i="14"/>
  <c r="I173" i="14"/>
  <c r="J173" i="14"/>
  <c r="K173" i="14"/>
  <c r="M173" i="14"/>
  <c r="B174" i="14"/>
  <c r="C174" i="14"/>
  <c r="D174" i="14"/>
  <c r="E174" i="14"/>
  <c r="F174" i="14"/>
  <c r="H174" i="14"/>
  <c r="I174" i="14"/>
  <c r="J174" i="14"/>
  <c r="K174" i="14"/>
  <c r="M174" i="14"/>
  <c r="B175" i="14"/>
  <c r="C175" i="14"/>
  <c r="D175" i="14"/>
  <c r="E175" i="14"/>
  <c r="F175" i="14"/>
  <c r="H175" i="14"/>
  <c r="I175" i="14"/>
  <c r="J175" i="14"/>
  <c r="K175" i="14"/>
  <c r="M175" i="14"/>
  <c r="B176" i="14"/>
  <c r="C176" i="14"/>
  <c r="D176" i="14"/>
  <c r="E176" i="14"/>
  <c r="F176" i="14"/>
  <c r="H176" i="14"/>
  <c r="I176" i="14"/>
  <c r="J176" i="14"/>
  <c r="K176" i="14"/>
  <c r="M176" i="14"/>
  <c r="B177" i="14"/>
  <c r="C177" i="14"/>
  <c r="D177" i="14"/>
  <c r="E177" i="14"/>
  <c r="F177" i="14"/>
  <c r="H177" i="14"/>
  <c r="I177" i="14"/>
  <c r="J177" i="14"/>
  <c r="K177" i="14"/>
  <c r="M177" i="14"/>
  <c r="B178" i="14"/>
  <c r="C178" i="14"/>
  <c r="D178" i="14"/>
  <c r="E178" i="14"/>
  <c r="F178" i="14"/>
  <c r="H178" i="14"/>
  <c r="I178" i="14"/>
  <c r="J178" i="14"/>
  <c r="K178" i="14"/>
  <c r="M178" i="14"/>
  <c r="B179" i="14"/>
  <c r="C179" i="14"/>
  <c r="D179" i="14"/>
  <c r="E179" i="14"/>
  <c r="F179" i="14"/>
  <c r="H179" i="14"/>
  <c r="I179" i="14"/>
  <c r="J179" i="14"/>
  <c r="K179" i="14"/>
  <c r="M179" i="14"/>
  <c r="B180" i="14"/>
  <c r="C180" i="14"/>
  <c r="D180" i="14"/>
  <c r="E180" i="14"/>
  <c r="F180" i="14"/>
  <c r="H180" i="14"/>
  <c r="I180" i="14"/>
  <c r="J180" i="14"/>
  <c r="K180" i="14"/>
  <c r="M180" i="14"/>
  <c r="B181" i="14"/>
  <c r="C181" i="14"/>
  <c r="D181" i="14"/>
  <c r="E181" i="14"/>
  <c r="F181" i="14"/>
  <c r="H181" i="14"/>
  <c r="I181" i="14"/>
  <c r="J181" i="14"/>
  <c r="K181" i="14"/>
  <c r="M181" i="14"/>
  <c r="B182" i="14"/>
  <c r="C182" i="14"/>
  <c r="D182" i="14"/>
  <c r="E182" i="14"/>
  <c r="F182" i="14"/>
  <c r="H182" i="14"/>
  <c r="I182" i="14"/>
  <c r="J182" i="14"/>
  <c r="K182" i="14"/>
  <c r="M182" i="14"/>
  <c r="B183" i="14"/>
  <c r="C183" i="14"/>
  <c r="D183" i="14"/>
  <c r="E183" i="14"/>
  <c r="F183" i="14"/>
  <c r="H183" i="14"/>
  <c r="I183" i="14"/>
  <c r="J183" i="14"/>
  <c r="K183" i="14"/>
  <c r="M183" i="14"/>
  <c r="B184" i="14"/>
  <c r="C184" i="14"/>
  <c r="D184" i="14"/>
  <c r="E184" i="14"/>
  <c r="F184" i="14"/>
  <c r="H184" i="14"/>
  <c r="I184" i="14"/>
  <c r="J184" i="14"/>
  <c r="K184" i="14"/>
  <c r="M184" i="14"/>
  <c r="B185" i="14"/>
  <c r="C185" i="14"/>
  <c r="D185" i="14"/>
  <c r="E185" i="14"/>
  <c r="F185" i="14"/>
  <c r="H185" i="14"/>
  <c r="I185" i="14"/>
  <c r="J185" i="14"/>
  <c r="K185" i="14"/>
  <c r="M185" i="14"/>
  <c r="B186" i="14"/>
  <c r="C186" i="14"/>
  <c r="D186" i="14"/>
  <c r="E186" i="14"/>
  <c r="F186" i="14"/>
  <c r="H186" i="14"/>
  <c r="I186" i="14"/>
  <c r="J186" i="14"/>
  <c r="K186" i="14"/>
  <c r="M186" i="14"/>
  <c r="B187" i="14"/>
  <c r="C187" i="14"/>
  <c r="D187" i="14"/>
  <c r="E187" i="14"/>
  <c r="F187" i="14"/>
  <c r="H187" i="14"/>
  <c r="I187" i="14"/>
  <c r="J187" i="14"/>
  <c r="K187" i="14"/>
  <c r="M187" i="14"/>
  <c r="B188" i="14"/>
  <c r="C188" i="14"/>
  <c r="D188" i="14"/>
  <c r="E188" i="14"/>
  <c r="F188" i="14"/>
  <c r="H188" i="14"/>
  <c r="I188" i="14"/>
  <c r="J188" i="14"/>
  <c r="K188" i="14"/>
  <c r="M188" i="14"/>
  <c r="B189" i="14"/>
  <c r="C189" i="14"/>
  <c r="D189" i="14"/>
  <c r="E189" i="14"/>
  <c r="F189" i="14"/>
  <c r="H189" i="14"/>
  <c r="I189" i="14"/>
  <c r="J189" i="14"/>
  <c r="K189" i="14"/>
  <c r="M189" i="14"/>
  <c r="B190" i="14"/>
  <c r="C190" i="14"/>
  <c r="D190" i="14"/>
  <c r="E190" i="14"/>
  <c r="F190" i="14"/>
  <c r="H190" i="14"/>
  <c r="I190" i="14"/>
  <c r="J190" i="14"/>
  <c r="K190" i="14"/>
  <c r="M190" i="14"/>
  <c r="B191" i="14"/>
  <c r="C191" i="14"/>
  <c r="D191" i="14"/>
  <c r="E191" i="14"/>
  <c r="F191" i="14"/>
  <c r="H191" i="14"/>
  <c r="I191" i="14"/>
  <c r="J191" i="14"/>
  <c r="K191" i="14"/>
  <c r="M191" i="14"/>
  <c r="B192" i="14"/>
  <c r="C192" i="14"/>
  <c r="D192" i="14"/>
  <c r="E192" i="14"/>
  <c r="F192" i="14"/>
  <c r="H192" i="14"/>
  <c r="I192" i="14"/>
  <c r="J192" i="14"/>
  <c r="K192" i="14"/>
  <c r="M192" i="14"/>
  <c r="B193" i="14"/>
  <c r="C193" i="14"/>
  <c r="D193" i="14"/>
  <c r="E193" i="14"/>
  <c r="F193" i="14"/>
  <c r="H193" i="14"/>
  <c r="I193" i="14"/>
  <c r="J193" i="14"/>
  <c r="K193" i="14"/>
  <c r="M193" i="14"/>
  <c r="B194" i="14"/>
  <c r="C194" i="14"/>
  <c r="D194" i="14"/>
  <c r="E194" i="14"/>
  <c r="F194" i="14"/>
  <c r="H194" i="14"/>
  <c r="I194" i="14"/>
  <c r="J194" i="14"/>
  <c r="K194" i="14"/>
  <c r="M194" i="14"/>
  <c r="B195" i="14"/>
  <c r="C195" i="14"/>
  <c r="D195" i="14"/>
  <c r="E195" i="14"/>
  <c r="F195" i="14"/>
  <c r="H195" i="14"/>
  <c r="I195" i="14"/>
  <c r="J195" i="14"/>
  <c r="K195" i="14"/>
  <c r="M195" i="14"/>
  <c r="B196" i="14"/>
  <c r="C196" i="14"/>
  <c r="D196" i="14"/>
  <c r="E196" i="14"/>
  <c r="F196" i="14"/>
  <c r="H196" i="14"/>
  <c r="I196" i="14"/>
  <c r="J196" i="14"/>
  <c r="K196" i="14"/>
  <c r="M196" i="14"/>
  <c r="B197" i="14"/>
  <c r="C197" i="14"/>
  <c r="D197" i="14"/>
  <c r="E197" i="14"/>
  <c r="F197" i="14"/>
  <c r="H197" i="14"/>
  <c r="I197" i="14"/>
  <c r="J197" i="14"/>
  <c r="K197" i="14"/>
  <c r="M197" i="14"/>
  <c r="B198" i="14"/>
  <c r="C198" i="14"/>
  <c r="D198" i="14"/>
  <c r="E198" i="14"/>
  <c r="F198" i="14"/>
  <c r="H198" i="14"/>
  <c r="I198" i="14"/>
  <c r="J198" i="14"/>
  <c r="K198" i="14"/>
  <c r="M198" i="14"/>
  <c r="B199" i="14"/>
  <c r="C199" i="14"/>
  <c r="D199" i="14"/>
  <c r="E199" i="14"/>
  <c r="F199" i="14"/>
  <c r="H199" i="14"/>
  <c r="I199" i="14"/>
  <c r="J199" i="14"/>
  <c r="K199" i="14"/>
  <c r="M199" i="14"/>
  <c r="B200" i="14"/>
  <c r="C200" i="14"/>
  <c r="D200" i="14"/>
  <c r="E200" i="14"/>
  <c r="F200" i="14"/>
  <c r="H200" i="14"/>
  <c r="I200" i="14"/>
  <c r="J200" i="14"/>
  <c r="K200" i="14"/>
  <c r="M200" i="14"/>
  <c r="B201" i="14"/>
  <c r="C201" i="14"/>
  <c r="D201" i="14"/>
  <c r="E201" i="14"/>
  <c r="F201" i="14"/>
  <c r="H201" i="14"/>
  <c r="I201" i="14"/>
  <c r="J201" i="14"/>
  <c r="K201" i="14"/>
  <c r="M201" i="14"/>
  <c r="B202" i="14"/>
  <c r="C202" i="14"/>
  <c r="D202" i="14"/>
  <c r="E202" i="14"/>
  <c r="F202" i="14"/>
  <c r="H202" i="14"/>
  <c r="I202" i="14"/>
  <c r="J202" i="14"/>
  <c r="K202" i="14"/>
  <c r="M202" i="14"/>
  <c r="B203" i="14"/>
  <c r="C203" i="14"/>
  <c r="D203" i="14"/>
  <c r="E203" i="14"/>
  <c r="F203" i="14"/>
  <c r="H203" i="14"/>
  <c r="I203" i="14"/>
  <c r="J203" i="14"/>
  <c r="K203" i="14"/>
  <c r="M203" i="14"/>
  <c r="B204" i="14"/>
  <c r="C204" i="14"/>
  <c r="D204" i="14"/>
  <c r="E204" i="14"/>
  <c r="F204" i="14"/>
  <c r="H204" i="14"/>
  <c r="I204" i="14"/>
  <c r="J204" i="14"/>
  <c r="K204" i="14"/>
  <c r="M204" i="14"/>
  <c r="B205" i="14"/>
  <c r="C205" i="14"/>
  <c r="D205" i="14"/>
  <c r="E205" i="14"/>
  <c r="F205" i="14"/>
  <c r="H205" i="14"/>
  <c r="I205" i="14"/>
  <c r="J205" i="14"/>
  <c r="K205" i="14"/>
  <c r="M205" i="14"/>
  <c r="B206" i="14"/>
  <c r="C206" i="14"/>
  <c r="D206" i="14"/>
  <c r="E206" i="14"/>
  <c r="F206" i="14"/>
  <c r="H206" i="14"/>
  <c r="I206" i="14"/>
  <c r="J206" i="14"/>
  <c r="K206" i="14"/>
  <c r="M206" i="14"/>
  <c r="B207" i="14"/>
  <c r="C207" i="14"/>
  <c r="D207" i="14"/>
  <c r="E207" i="14"/>
  <c r="F207" i="14"/>
  <c r="H207" i="14"/>
  <c r="I207" i="14"/>
  <c r="J207" i="14"/>
  <c r="K207" i="14"/>
  <c r="M207" i="14"/>
  <c r="B208" i="14"/>
  <c r="C208" i="14"/>
  <c r="D208" i="14"/>
  <c r="E208" i="14"/>
  <c r="F208" i="14"/>
  <c r="H208" i="14"/>
  <c r="I208" i="14"/>
  <c r="J208" i="14"/>
  <c r="K208" i="14"/>
  <c r="M208" i="14"/>
  <c r="B209" i="14"/>
  <c r="C209" i="14"/>
  <c r="D209" i="14"/>
  <c r="E209" i="14"/>
  <c r="F209" i="14"/>
  <c r="H209" i="14"/>
  <c r="I209" i="14"/>
  <c r="J209" i="14"/>
  <c r="K209" i="14"/>
  <c r="M209" i="14"/>
  <c r="B210" i="14"/>
  <c r="C210" i="14"/>
  <c r="D210" i="14"/>
  <c r="E210" i="14"/>
  <c r="F210" i="14"/>
  <c r="H210" i="14"/>
  <c r="I210" i="14"/>
  <c r="J210" i="14"/>
  <c r="K210" i="14"/>
  <c r="M210" i="14"/>
  <c r="B211" i="14"/>
  <c r="C211" i="14"/>
  <c r="D211" i="14"/>
  <c r="E211" i="14"/>
  <c r="F211" i="14"/>
  <c r="H211" i="14"/>
  <c r="I211" i="14"/>
  <c r="J211" i="14"/>
  <c r="K211" i="14"/>
  <c r="M211" i="14"/>
  <c r="B212" i="14"/>
  <c r="C212" i="14"/>
  <c r="D212" i="14"/>
  <c r="E212" i="14"/>
  <c r="F212" i="14"/>
  <c r="H212" i="14"/>
  <c r="I212" i="14"/>
  <c r="J212" i="14"/>
  <c r="K212" i="14"/>
  <c r="M212" i="14"/>
  <c r="B213" i="14"/>
  <c r="C213" i="14"/>
  <c r="D213" i="14"/>
  <c r="E213" i="14"/>
  <c r="F213" i="14"/>
  <c r="H213" i="14"/>
  <c r="I213" i="14"/>
  <c r="J213" i="14"/>
  <c r="K213" i="14"/>
  <c r="M213" i="14"/>
  <c r="B214" i="14"/>
  <c r="C214" i="14"/>
  <c r="D214" i="14"/>
  <c r="E214" i="14"/>
  <c r="F214" i="14"/>
  <c r="H214" i="14"/>
  <c r="I214" i="14"/>
  <c r="J214" i="14"/>
  <c r="K214" i="14"/>
  <c r="M214" i="14"/>
  <c r="B215" i="14"/>
  <c r="C215" i="14"/>
  <c r="D215" i="14"/>
  <c r="E215" i="14"/>
  <c r="F215" i="14"/>
  <c r="H215" i="14"/>
  <c r="I215" i="14"/>
  <c r="J215" i="14"/>
  <c r="K215" i="14"/>
  <c r="M215" i="14"/>
  <c r="B216" i="14"/>
  <c r="C216" i="14"/>
  <c r="D216" i="14"/>
  <c r="E216" i="14"/>
  <c r="F216" i="14"/>
  <c r="H216" i="14"/>
  <c r="I216" i="14"/>
  <c r="J216" i="14"/>
  <c r="K216" i="14"/>
  <c r="M216" i="14"/>
  <c r="B217" i="14"/>
  <c r="C217" i="14"/>
  <c r="D217" i="14"/>
  <c r="E217" i="14"/>
  <c r="F217" i="14"/>
  <c r="H217" i="14"/>
  <c r="I217" i="14"/>
  <c r="J217" i="14"/>
  <c r="K217" i="14"/>
  <c r="M217" i="14"/>
  <c r="B218" i="14"/>
  <c r="C218" i="14"/>
  <c r="D218" i="14"/>
  <c r="E218" i="14"/>
  <c r="F218" i="14"/>
  <c r="H218" i="14"/>
  <c r="I218" i="14"/>
  <c r="J218" i="14"/>
  <c r="K218" i="14"/>
  <c r="M218" i="14"/>
  <c r="B219" i="14"/>
  <c r="C219" i="14"/>
  <c r="D219" i="14"/>
  <c r="E219" i="14"/>
  <c r="F219" i="14"/>
  <c r="H219" i="14"/>
  <c r="I219" i="14"/>
  <c r="J219" i="14"/>
  <c r="K219" i="14"/>
  <c r="M219" i="14"/>
  <c r="B220" i="14"/>
  <c r="C220" i="14"/>
  <c r="D220" i="14"/>
  <c r="E220" i="14"/>
  <c r="F220" i="14"/>
  <c r="H220" i="14"/>
  <c r="I220" i="14"/>
  <c r="J220" i="14"/>
  <c r="K220" i="14"/>
  <c r="M220" i="14"/>
  <c r="B221" i="14"/>
  <c r="C221" i="14"/>
  <c r="D221" i="14"/>
  <c r="E221" i="14"/>
  <c r="F221" i="14"/>
  <c r="H221" i="14"/>
  <c r="I221" i="14"/>
  <c r="J221" i="14"/>
  <c r="K221" i="14"/>
  <c r="M221" i="14"/>
  <c r="B222" i="14"/>
  <c r="C222" i="14"/>
  <c r="D222" i="14"/>
  <c r="E222" i="14"/>
  <c r="F222" i="14"/>
  <c r="H222" i="14"/>
  <c r="I222" i="14"/>
  <c r="J222" i="14"/>
  <c r="K222" i="14"/>
  <c r="M222" i="14"/>
  <c r="B223" i="14"/>
  <c r="C223" i="14"/>
  <c r="D223" i="14"/>
  <c r="E223" i="14"/>
  <c r="F223" i="14"/>
  <c r="H223" i="14"/>
  <c r="I223" i="14"/>
  <c r="J223" i="14"/>
  <c r="K223" i="14"/>
  <c r="M223" i="14"/>
  <c r="B224" i="14"/>
  <c r="C224" i="14"/>
  <c r="D224" i="14"/>
  <c r="E224" i="14"/>
  <c r="F224" i="14"/>
  <c r="H224" i="14"/>
  <c r="I224" i="14"/>
  <c r="J224" i="14"/>
  <c r="K224" i="14"/>
  <c r="M224" i="14"/>
  <c r="B225" i="14"/>
  <c r="C225" i="14"/>
  <c r="D225" i="14"/>
  <c r="E225" i="14"/>
  <c r="F225" i="14"/>
  <c r="H225" i="14"/>
  <c r="I225" i="14"/>
  <c r="J225" i="14"/>
  <c r="K225" i="14"/>
  <c r="M225" i="14"/>
  <c r="B226" i="14"/>
  <c r="C226" i="14"/>
  <c r="D226" i="14"/>
  <c r="E226" i="14"/>
  <c r="F226" i="14"/>
  <c r="H226" i="14"/>
  <c r="I226" i="14"/>
  <c r="J226" i="14"/>
  <c r="K226" i="14"/>
  <c r="M226" i="14"/>
  <c r="B227" i="14"/>
  <c r="C227" i="14"/>
  <c r="D227" i="14"/>
  <c r="E227" i="14"/>
  <c r="F227" i="14"/>
  <c r="H227" i="14"/>
  <c r="I227" i="14"/>
  <c r="J227" i="14"/>
  <c r="K227" i="14"/>
  <c r="M227" i="14"/>
  <c r="B228" i="14"/>
  <c r="C228" i="14"/>
  <c r="D228" i="14"/>
  <c r="E228" i="14"/>
  <c r="F228" i="14"/>
  <c r="H228" i="14"/>
  <c r="I228" i="14"/>
  <c r="J228" i="14"/>
  <c r="K228" i="14"/>
  <c r="M228" i="14"/>
  <c r="B229" i="14"/>
  <c r="C229" i="14"/>
  <c r="D229" i="14"/>
  <c r="E229" i="14"/>
  <c r="F229" i="14"/>
  <c r="H229" i="14"/>
  <c r="I229" i="14"/>
  <c r="J229" i="14"/>
  <c r="K229" i="14"/>
  <c r="M229" i="14"/>
  <c r="B230" i="14"/>
  <c r="C230" i="14"/>
  <c r="D230" i="14"/>
  <c r="E230" i="14"/>
  <c r="F230" i="14"/>
  <c r="H230" i="14"/>
  <c r="I230" i="14"/>
  <c r="J230" i="14"/>
  <c r="K230" i="14"/>
  <c r="M230" i="14"/>
  <c r="B231" i="14"/>
  <c r="C231" i="14"/>
  <c r="D231" i="14"/>
  <c r="E231" i="14"/>
  <c r="F231" i="14"/>
  <c r="H231" i="14"/>
  <c r="I231" i="14"/>
  <c r="J231" i="14"/>
  <c r="K231" i="14"/>
  <c r="M231" i="14"/>
  <c r="B232" i="14"/>
  <c r="C232" i="14"/>
  <c r="D232" i="14"/>
  <c r="E232" i="14"/>
  <c r="F232" i="14"/>
  <c r="H232" i="14"/>
  <c r="I232" i="14"/>
  <c r="J232" i="14"/>
  <c r="K232" i="14"/>
  <c r="M232" i="14"/>
  <c r="B233" i="14"/>
  <c r="C233" i="14"/>
  <c r="D233" i="14"/>
  <c r="E233" i="14"/>
  <c r="F233" i="14"/>
  <c r="H233" i="14"/>
  <c r="I233" i="14"/>
  <c r="J233" i="14"/>
  <c r="K233" i="14"/>
  <c r="M233" i="14"/>
  <c r="B234" i="14"/>
  <c r="C234" i="14"/>
  <c r="D234" i="14"/>
  <c r="E234" i="14"/>
  <c r="F234" i="14"/>
  <c r="H234" i="14"/>
  <c r="I234" i="14"/>
  <c r="J234" i="14"/>
  <c r="K234" i="14"/>
  <c r="M234" i="14"/>
  <c r="B235" i="14"/>
  <c r="C235" i="14"/>
  <c r="D235" i="14"/>
  <c r="E235" i="14"/>
  <c r="F235" i="14"/>
  <c r="H235" i="14"/>
  <c r="I235" i="14"/>
  <c r="J235" i="14"/>
  <c r="K235" i="14"/>
  <c r="M235" i="14"/>
  <c r="B236" i="14"/>
  <c r="C236" i="14"/>
  <c r="D236" i="14"/>
  <c r="E236" i="14"/>
  <c r="F236" i="14"/>
  <c r="H236" i="14"/>
  <c r="I236" i="14"/>
  <c r="J236" i="14"/>
  <c r="K236" i="14"/>
  <c r="M236" i="14"/>
  <c r="B237" i="14"/>
  <c r="C237" i="14"/>
  <c r="D237" i="14"/>
  <c r="E237" i="14"/>
  <c r="F237" i="14"/>
  <c r="H237" i="14"/>
  <c r="I237" i="14"/>
  <c r="J237" i="14"/>
  <c r="K237" i="14"/>
  <c r="M237" i="14"/>
  <c r="B238" i="14"/>
  <c r="C238" i="14"/>
  <c r="D238" i="14"/>
  <c r="E238" i="14"/>
  <c r="F238" i="14"/>
  <c r="H238" i="14"/>
  <c r="I238" i="14"/>
  <c r="J238" i="14"/>
  <c r="K238" i="14"/>
  <c r="M238" i="14"/>
  <c r="B239" i="14"/>
  <c r="C239" i="14"/>
  <c r="D239" i="14"/>
  <c r="E239" i="14"/>
  <c r="F239" i="14"/>
  <c r="H239" i="14"/>
  <c r="I239" i="14"/>
  <c r="J239" i="14"/>
  <c r="K239" i="14"/>
  <c r="M239" i="14"/>
  <c r="B240" i="14"/>
  <c r="C240" i="14"/>
  <c r="D240" i="14"/>
  <c r="E240" i="14"/>
  <c r="F240" i="14"/>
  <c r="H240" i="14"/>
  <c r="I240" i="14"/>
  <c r="J240" i="14"/>
  <c r="K240" i="14"/>
  <c r="M240" i="14"/>
  <c r="B241" i="14"/>
  <c r="C241" i="14"/>
  <c r="D241" i="14"/>
  <c r="E241" i="14"/>
  <c r="F241" i="14"/>
  <c r="H241" i="14"/>
  <c r="I241" i="14"/>
  <c r="J241" i="14"/>
  <c r="K241" i="14"/>
  <c r="M241" i="14"/>
  <c r="B242" i="14"/>
  <c r="C242" i="14"/>
  <c r="D242" i="14"/>
  <c r="E242" i="14"/>
  <c r="F242" i="14"/>
  <c r="H242" i="14"/>
  <c r="I242" i="14"/>
  <c r="J242" i="14"/>
  <c r="K242" i="14"/>
  <c r="M242" i="14"/>
  <c r="B243" i="14"/>
  <c r="C243" i="14"/>
  <c r="D243" i="14"/>
  <c r="E243" i="14"/>
  <c r="F243" i="14"/>
  <c r="H243" i="14"/>
  <c r="I243" i="14"/>
  <c r="J243" i="14"/>
  <c r="K243" i="14"/>
  <c r="M243" i="14"/>
  <c r="B244" i="14"/>
  <c r="C244" i="14"/>
  <c r="D244" i="14"/>
  <c r="E244" i="14"/>
  <c r="F244" i="14"/>
  <c r="H244" i="14"/>
  <c r="I244" i="14"/>
  <c r="J244" i="14"/>
  <c r="K244" i="14"/>
  <c r="M244" i="14"/>
  <c r="B245" i="14"/>
  <c r="C245" i="14"/>
  <c r="D245" i="14"/>
  <c r="E245" i="14"/>
  <c r="F245" i="14"/>
  <c r="H245" i="14"/>
  <c r="I245" i="14"/>
  <c r="J245" i="14"/>
  <c r="K245" i="14"/>
  <c r="M245" i="14"/>
  <c r="B246" i="14"/>
  <c r="C246" i="14"/>
  <c r="D246" i="14"/>
  <c r="E246" i="14"/>
  <c r="F246" i="14"/>
  <c r="H246" i="14"/>
  <c r="I246" i="14"/>
  <c r="J246" i="14"/>
  <c r="K246" i="14"/>
  <c r="M246" i="14"/>
  <c r="B247" i="14"/>
  <c r="C247" i="14"/>
  <c r="D247" i="14"/>
  <c r="E247" i="14"/>
  <c r="F247" i="14"/>
  <c r="H247" i="14"/>
  <c r="I247" i="14"/>
  <c r="J247" i="14"/>
  <c r="K247" i="14"/>
  <c r="M247" i="14"/>
  <c r="B248" i="14"/>
  <c r="C248" i="14"/>
  <c r="D248" i="14"/>
  <c r="E248" i="14"/>
  <c r="F248" i="14"/>
  <c r="H248" i="14"/>
  <c r="I248" i="14"/>
  <c r="J248" i="14"/>
  <c r="K248" i="14"/>
  <c r="M248" i="14"/>
  <c r="B249" i="14"/>
  <c r="C249" i="14"/>
  <c r="D249" i="14"/>
  <c r="E249" i="14"/>
  <c r="F249" i="14"/>
  <c r="H249" i="14"/>
  <c r="I249" i="14"/>
  <c r="J249" i="14"/>
  <c r="K249" i="14"/>
  <c r="M249" i="14"/>
  <c r="B250" i="14"/>
  <c r="C250" i="14"/>
  <c r="D250" i="14"/>
  <c r="E250" i="14"/>
  <c r="F250" i="14"/>
  <c r="H250" i="14"/>
  <c r="I250" i="14"/>
  <c r="J250" i="14"/>
  <c r="K250" i="14"/>
  <c r="M250" i="14"/>
  <c r="B251" i="14"/>
  <c r="C251" i="14"/>
  <c r="D251" i="14"/>
  <c r="E251" i="14"/>
  <c r="F251" i="14"/>
  <c r="H251" i="14"/>
  <c r="I251" i="14"/>
  <c r="J251" i="14"/>
  <c r="K251" i="14"/>
  <c r="M251" i="14"/>
  <c r="B252" i="14"/>
  <c r="C252" i="14"/>
  <c r="D252" i="14"/>
  <c r="E252" i="14"/>
  <c r="F252" i="14"/>
  <c r="H252" i="14"/>
  <c r="I252" i="14"/>
  <c r="J252" i="14"/>
  <c r="K252" i="14"/>
  <c r="M252" i="14"/>
  <c r="B253" i="14"/>
  <c r="C253" i="14"/>
  <c r="D253" i="14"/>
  <c r="E253" i="14"/>
  <c r="F253" i="14"/>
  <c r="H253" i="14"/>
  <c r="I253" i="14"/>
  <c r="J253" i="14"/>
  <c r="K253" i="14"/>
  <c r="M253" i="14"/>
  <c r="G155" i="14"/>
  <c r="F155" i="14"/>
  <c r="E155" i="14"/>
  <c r="D155" i="14"/>
  <c r="C155" i="14"/>
  <c r="B155" i="14"/>
  <c r="D152" i="14"/>
  <c r="C152" i="14"/>
  <c r="B152" i="14"/>
  <c r="E149" i="14"/>
  <c r="D149" i="14"/>
  <c r="C149" i="14"/>
  <c r="B149" i="14"/>
  <c r="D146" i="14"/>
  <c r="C146" i="14"/>
  <c r="B146" i="14"/>
  <c r="D145" i="14"/>
  <c r="C145" i="14"/>
  <c r="B145" i="14"/>
  <c r="D144" i="14"/>
  <c r="C144" i="14"/>
  <c r="B144" i="14"/>
  <c r="D141" i="14"/>
  <c r="C141" i="14"/>
  <c r="B141" i="14"/>
  <c r="D140" i="14"/>
  <c r="C140" i="14"/>
  <c r="B140" i="14"/>
  <c r="D139" i="14"/>
  <c r="C139" i="14"/>
  <c r="B139" i="14"/>
  <c r="D136" i="14"/>
  <c r="C136" i="14"/>
  <c r="B136" i="14"/>
  <c r="D135" i="14"/>
  <c r="C135" i="14"/>
  <c r="B135" i="14"/>
  <c r="D134" i="14"/>
  <c r="C134" i="14"/>
  <c r="B134" i="14"/>
  <c r="D131" i="14"/>
  <c r="C131" i="14"/>
  <c r="B131" i="14"/>
  <c r="D130" i="14"/>
  <c r="C130" i="14"/>
  <c r="B130" i="14"/>
  <c r="D129" i="14"/>
  <c r="C129" i="14"/>
  <c r="B129" i="14"/>
  <c r="D126" i="14"/>
  <c r="C126" i="14"/>
  <c r="B126" i="14"/>
  <c r="D125" i="14"/>
  <c r="C125" i="14"/>
  <c r="B125" i="14"/>
  <c r="D124" i="14"/>
  <c r="C124" i="14"/>
  <c r="B124" i="14"/>
  <c r="D121" i="14"/>
  <c r="C121" i="14"/>
  <c r="B121" i="14"/>
  <c r="D120" i="14"/>
  <c r="C120" i="14"/>
  <c r="B120" i="14"/>
  <c r="D119" i="14"/>
  <c r="C119" i="14"/>
  <c r="B119" i="14"/>
  <c r="D116" i="14"/>
  <c r="C116" i="14"/>
  <c r="B116" i="14"/>
  <c r="D115" i="14"/>
  <c r="C115" i="14"/>
  <c r="B115" i="14"/>
  <c r="D114" i="14"/>
  <c r="C114" i="14"/>
  <c r="B114" i="14"/>
  <c r="D111" i="14"/>
  <c r="C111" i="14"/>
  <c r="B111" i="14"/>
  <c r="D110" i="14"/>
  <c r="C110" i="14"/>
  <c r="B110" i="14"/>
  <c r="D109" i="14"/>
  <c r="C109" i="14"/>
  <c r="B109" i="14"/>
  <c r="B17" i="14"/>
  <c r="B18" i="14"/>
  <c r="B19" i="14"/>
  <c r="B20" i="14"/>
  <c r="B21" i="14"/>
  <c r="B22" i="14"/>
  <c r="B23" i="14"/>
  <c r="B24" i="14"/>
  <c r="B25" i="14"/>
  <c r="B26" i="14"/>
  <c r="B27" i="14"/>
  <c r="B28" i="14"/>
  <c r="B29" i="14"/>
  <c r="B30" i="14"/>
  <c r="B31" i="14"/>
  <c r="B32" i="14"/>
  <c r="B33" i="14"/>
  <c r="B34" i="14"/>
  <c r="B35" i="14"/>
  <c r="B36" i="14"/>
  <c r="B37" i="14"/>
  <c r="B38" i="14"/>
  <c r="B39" i="14"/>
  <c r="B40" i="14"/>
  <c r="B41" i="14"/>
  <c r="B42" i="14"/>
  <c r="B43" i="14"/>
  <c r="B44" i="14"/>
  <c r="B45" i="14"/>
  <c r="B46" i="14"/>
  <c r="B47" i="14"/>
  <c r="B48" i="14"/>
  <c r="B49" i="14"/>
  <c r="B50" i="14"/>
  <c r="B51" i="14"/>
  <c r="B52" i="14"/>
  <c r="B53" i="14"/>
  <c r="B54" i="14"/>
  <c r="B55" i="14"/>
  <c r="B56" i="14"/>
  <c r="B57" i="14"/>
  <c r="B58" i="14"/>
  <c r="B59" i="14"/>
  <c r="B60" i="14"/>
  <c r="B61" i="14"/>
  <c r="B62" i="14"/>
  <c r="B63" i="14"/>
  <c r="B64" i="14"/>
  <c r="B65" i="14"/>
  <c r="B66" i="14"/>
  <c r="B67" i="14"/>
  <c r="B68" i="14"/>
  <c r="B69" i="14"/>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104" i="14"/>
  <c r="B105" i="14"/>
  <c r="B106" i="14"/>
  <c r="C17" i="14"/>
  <c r="D17" i="14"/>
  <c r="E17" i="14"/>
  <c r="C18" i="14"/>
  <c r="D18" i="14"/>
  <c r="E18" i="14"/>
  <c r="C19" i="14"/>
  <c r="D19" i="14"/>
  <c r="E19" i="14"/>
  <c r="C20" i="14"/>
  <c r="D20" i="14"/>
  <c r="E20" i="14"/>
  <c r="C21" i="14"/>
  <c r="D21" i="14"/>
  <c r="E21" i="14"/>
  <c r="C22" i="14"/>
  <c r="D22" i="14"/>
  <c r="E22" i="14"/>
  <c r="C23" i="14"/>
  <c r="D23" i="14"/>
  <c r="E23" i="14"/>
  <c r="C24" i="14"/>
  <c r="D24" i="14"/>
  <c r="E24" i="14"/>
  <c r="C25" i="14"/>
  <c r="D25" i="14"/>
  <c r="E25" i="14"/>
  <c r="C26" i="14"/>
  <c r="D26" i="14"/>
  <c r="E26" i="14"/>
  <c r="C27" i="14"/>
  <c r="D27" i="14"/>
  <c r="E27" i="14"/>
  <c r="C28" i="14"/>
  <c r="D28" i="14"/>
  <c r="E28" i="14"/>
  <c r="C29" i="14"/>
  <c r="D29" i="14"/>
  <c r="E29" i="14"/>
  <c r="C30" i="14"/>
  <c r="D30" i="14"/>
  <c r="E30" i="14"/>
  <c r="C31" i="14"/>
  <c r="D31" i="14"/>
  <c r="E31" i="14"/>
  <c r="C32" i="14"/>
  <c r="D32" i="14"/>
  <c r="E32" i="14"/>
  <c r="C33" i="14"/>
  <c r="D33" i="14"/>
  <c r="E33" i="14"/>
  <c r="C34" i="14"/>
  <c r="D34" i="14"/>
  <c r="E34" i="14"/>
  <c r="C35" i="14"/>
  <c r="D35" i="14"/>
  <c r="E35" i="14"/>
  <c r="C36" i="14"/>
  <c r="D36" i="14"/>
  <c r="E36" i="14"/>
  <c r="C37" i="14"/>
  <c r="D37" i="14"/>
  <c r="E37" i="14"/>
  <c r="C38" i="14"/>
  <c r="D38" i="14"/>
  <c r="E38" i="14"/>
  <c r="C39" i="14"/>
  <c r="D39" i="14"/>
  <c r="E39" i="14"/>
  <c r="C40" i="14"/>
  <c r="D40" i="14"/>
  <c r="E40" i="14"/>
  <c r="C41" i="14"/>
  <c r="D41" i="14"/>
  <c r="E41" i="14"/>
  <c r="C42" i="14"/>
  <c r="D42" i="14"/>
  <c r="E42" i="14"/>
  <c r="C43" i="14"/>
  <c r="D43" i="14"/>
  <c r="E43" i="14"/>
  <c r="C44" i="14"/>
  <c r="D44" i="14"/>
  <c r="E44" i="14"/>
  <c r="C45" i="14"/>
  <c r="D45" i="14"/>
  <c r="E45" i="14"/>
  <c r="C46" i="14"/>
  <c r="D46" i="14"/>
  <c r="E46" i="14"/>
  <c r="C47" i="14"/>
  <c r="D47" i="14"/>
  <c r="E47" i="14"/>
  <c r="C48" i="14"/>
  <c r="D48" i="14"/>
  <c r="E48" i="14"/>
  <c r="C49" i="14"/>
  <c r="D49" i="14"/>
  <c r="E49" i="14"/>
  <c r="C50" i="14"/>
  <c r="D50" i="14"/>
  <c r="E50" i="14"/>
  <c r="C51" i="14"/>
  <c r="D51" i="14"/>
  <c r="E51" i="14"/>
  <c r="C52" i="14"/>
  <c r="D52" i="14"/>
  <c r="E52" i="14"/>
  <c r="C53" i="14"/>
  <c r="D53" i="14"/>
  <c r="E53" i="14"/>
  <c r="C54" i="14"/>
  <c r="D54" i="14"/>
  <c r="E54" i="14"/>
  <c r="C55" i="14"/>
  <c r="D55" i="14"/>
  <c r="E55" i="14"/>
  <c r="C56" i="14"/>
  <c r="D56" i="14"/>
  <c r="E56" i="14"/>
  <c r="C57" i="14"/>
  <c r="D57" i="14"/>
  <c r="E57" i="14"/>
  <c r="C58" i="14"/>
  <c r="D58" i="14"/>
  <c r="E58" i="14"/>
  <c r="C59" i="14"/>
  <c r="D59" i="14"/>
  <c r="E59" i="14"/>
  <c r="C60" i="14"/>
  <c r="D60" i="14"/>
  <c r="E60" i="14"/>
  <c r="C61" i="14"/>
  <c r="D61" i="14"/>
  <c r="E61" i="14"/>
  <c r="C62" i="14"/>
  <c r="D62" i="14"/>
  <c r="E62" i="14"/>
  <c r="C63" i="14"/>
  <c r="D63" i="14"/>
  <c r="E63" i="14"/>
  <c r="C64" i="14"/>
  <c r="D64" i="14"/>
  <c r="E64" i="14"/>
  <c r="C65" i="14"/>
  <c r="D65" i="14"/>
  <c r="E65" i="14"/>
  <c r="C66" i="14"/>
  <c r="D66" i="14"/>
  <c r="E66" i="14"/>
  <c r="C67" i="14"/>
  <c r="D67" i="14"/>
  <c r="E67" i="14"/>
  <c r="C68" i="14"/>
  <c r="D68" i="14"/>
  <c r="E68" i="14"/>
  <c r="C69" i="14"/>
  <c r="D69" i="14"/>
  <c r="E69" i="14"/>
  <c r="C70" i="14"/>
  <c r="D70" i="14"/>
  <c r="E70" i="14"/>
  <c r="C71" i="14"/>
  <c r="D71" i="14"/>
  <c r="E71" i="14"/>
  <c r="C72" i="14"/>
  <c r="D72" i="14"/>
  <c r="E72" i="14"/>
  <c r="C73" i="14"/>
  <c r="D73" i="14"/>
  <c r="E73" i="14"/>
  <c r="C74" i="14"/>
  <c r="D74" i="14"/>
  <c r="E74" i="14"/>
  <c r="C75" i="14"/>
  <c r="D75" i="14"/>
  <c r="E75" i="14"/>
  <c r="C76" i="14"/>
  <c r="D76" i="14"/>
  <c r="E76" i="14"/>
  <c r="C77" i="14"/>
  <c r="D77" i="14"/>
  <c r="E77" i="14"/>
  <c r="C78" i="14"/>
  <c r="D78" i="14"/>
  <c r="E78" i="14"/>
  <c r="C79" i="14"/>
  <c r="D79" i="14"/>
  <c r="E79" i="14"/>
  <c r="C80" i="14"/>
  <c r="D80" i="14"/>
  <c r="E80" i="14"/>
  <c r="C81" i="14"/>
  <c r="D81" i="14"/>
  <c r="E81" i="14"/>
  <c r="C82" i="14"/>
  <c r="D82" i="14"/>
  <c r="E82" i="14"/>
  <c r="C83" i="14"/>
  <c r="D83" i="14"/>
  <c r="E83" i="14"/>
  <c r="C84" i="14"/>
  <c r="D84" i="14"/>
  <c r="E84" i="14"/>
  <c r="C85" i="14"/>
  <c r="D85" i="14"/>
  <c r="E85" i="14"/>
  <c r="C86" i="14"/>
  <c r="D86" i="14"/>
  <c r="E86" i="14"/>
  <c r="C87" i="14"/>
  <c r="D87" i="14"/>
  <c r="E87" i="14"/>
  <c r="C88" i="14"/>
  <c r="D88" i="14"/>
  <c r="E88" i="14"/>
  <c r="C89" i="14"/>
  <c r="D89" i="14"/>
  <c r="E89" i="14"/>
  <c r="C90" i="14"/>
  <c r="D90" i="14"/>
  <c r="E90" i="14"/>
  <c r="C91" i="14"/>
  <c r="D91" i="14"/>
  <c r="E91" i="14"/>
  <c r="C92" i="14"/>
  <c r="D92" i="14"/>
  <c r="E92" i="14"/>
  <c r="C93" i="14"/>
  <c r="D93" i="14"/>
  <c r="E93" i="14"/>
  <c r="C94" i="14"/>
  <c r="D94" i="14"/>
  <c r="E94" i="14"/>
  <c r="C95" i="14"/>
  <c r="D95" i="14"/>
  <c r="E95" i="14"/>
  <c r="C96" i="14"/>
  <c r="D96" i="14"/>
  <c r="E96" i="14"/>
  <c r="C97" i="14"/>
  <c r="D97" i="14"/>
  <c r="E97" i="14"/>
  <c r="C98" i="14"/>
  <c r="D98" i="14"/>
  <c r="E98" i="14"/>
  <c r="C99" i="14"/>
  <c r="D99" i="14"/>
  <c r="E99" i="14"/>
  <c r="C100" i="14"/>
  <c r="D100" i="14"/>
  <c r="E100" i="14"/>
  <c r="C101" i="14"/>
  <c r="D101" i="14"/>
  <c r="E101" i="14"/>
  <c r="C102" i="14"/>
  <c r="D102" i="14"/>
  <c r="E102" i="14"/>
  <c r="C103" i="14"/>
  <c r="D103" i="14"/>
  <c r="E103" i="14"/>
  <c r="C104" i="14"/>
  <c r="D104" i="14"/>
  <c r="E104" i="14"/>
  <c r="C105" i="14"/>
  <c r="D105" i="14"/>
  <c r="E105" i="14"/>
  <c r="C106" i="14"/>
  <c r="D106" i="14"/>
  <c r="E106" i="14"/>
  <c r="E14" i="14"/>
  <c r="D14" i="14"/>
  <c r="B14" i="14"/>
  <c r="E13" i="14"/>
  <c r="D13" i="14"/>
  <c r="B13" i="14"/>
  <c r="E12" i="14"/>
  <c r="D12" i="14"/>
  <c r="B12" i="14"/>
  <c r="E11" i="14"/>
  <c r="D11" i="14"/>
  <c r="B11" i="14"/>
  <c r="E10" i="14"/>
  <c r="D10" i="14"/>
  <c r="B10" i="14"/>
  <c r="E9" i="14"/>
  <c r="D9" i="14"/>
  <c r="B9" i="14"/>
  <c r="E8" i="14"/>
  <c r="D8" i="14"/>
  <c r="B8" i="14"/>
  <c r="E7" i="14"/>
  <c r="D7" i="14"/>
  <c r="B7" i="14"/>
  <c r="E6" i="14"/>
  <c r="D6" i="14"/>
  <c r="B6" i="14"/>
  <c r="E5" i="14"/>
  <c r="D5" i="14"/>
  <c r="B5" i="14"/>
  <c r="E4" i="14"/>
  <c r="D4" i="14"/>
  <c r="B4" i="14"/>
  <c r="E3" i="14"/>
  <c r="D3" i="14"/>
  <c r="B3" i="14"/>
  <c r="E83" i="9"/>
  <c r="E82" i="9"/>
  <c r="E81" i="9"/>
  <c r="E80" i="9"/>
  <c r="E79" i="9"/>
  <c r="E78" i="9"/>
  <c r="E71" i="9" l="1"/>
  <c r="D280" i="5" a="1"/>
  <c r="D279" i="5" a="1"/>
  <c r="D278" i="5" a="1"/>
  <c r="B280" i="5" a="1"/>
  <c r="B279" i="5" a="1"/>
  <c r="B278" i="5" a="1"/>
  <c r="AD3" i="6" l="1"/>
  <c r="AE262" i="5"/>
  <c r="AE251" i="5"/>
  <c r="AE239" i="5"/>
  <c r="AE228" i="5"/>
  <c r="AE217" i="5"/>
  <c r="AE205" i="5"/>
  <c r="AE194" i="5"/>
  <c r="AE3" i="5"/>
  <c r="V3" i="4"/>
  <c r="G27" i="3"/>
  <c r="G3" i="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6E43583-629F-4238-BFE3-18C7C3DF710D}" name="test" type="4" refreshedVersion="0" background="1">
    <webPr xml="1" sourceData="1" url="C:\Users\213-2\Downloads\test.xml" htmlTables="1" htmlFormat="all"/>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<sst xmlns="http://schemas.openxmlformats.org/spreadsheetml/2006/main" count="941" uniqueCount="457">
  <si>
    <t>Hinweise zum Ausfüllen des Formulars</t>
  </si>
  <si>
    <t xml:space="preserve">Mit dem nachfolgenden Fragebogen werden Auskünfte eingeholt, die für den Vollzug des </t>
  </si>
  <si>
    <t>Marktdaten werden als Bestands- oder Flussgröße zu den im Fragebogen angegebenen Stichtagen bzw. Zeiträumen</t>
  </si>
  <si>
    <t>abgefragt. An einigen Stellen werden zudem Ausführungen in Textform erbeten.</t>
  </si>
  <si>
    <t>Sämtliche Fragen im vorliegenden Fragebogen beziehen sich auf den geographischen Markt in Deutschland.</t>
  </si>
  <si>
    <t xml:space="preserve">Im Falle gesellschaftsrechtlicher Verbundenheiten sind die Auskünfte aller verbundenen und zusammengeschlossenen </t>
  </si>
  <si>
    <t>Unternehmen aggregiert zu erteilen. Diese sind in den Unternehmensstammdaten konkret zu benennen, damit erkennbar</t>
  </si>
  <si>
    <t>wird, für welche Unternehmen Angaben gemacht wurden.</t>
  </si>
  <si>
    <t>Bearbeitungshinweise:</t>
  </si>
  <si>
    <t>Anmerkungsfelder.</t>
  </si>
  <si>
    <t>vorsehen (bspw. in Euro). Bitte beachten Sie dies bei Ihrer Antwort und rechnen Sie Ihre Angaben ggf. in die</t>
  </si>
  <si>
    <t>erforderliche Einheit um.</t>
  </si>
  <si>
    <t>zusammengeschlossenen Unternehmen (Innenumsatzerlöse und Innenabsätze) sind nicht zu berücksichtigen.</t>
  </si>
  <si>
    <t>Datenschutzhinweis:</t>
  </si>
  <si>
    <t xml:space="preserve">Ihre personenbezogenen Daten werden zur weiteren Bearbeitung und Korrespondenz entsprechend der </t>
  </si>
  <si>
    <t>Datenschutzerklärung der Bundesnetzagentur verarbeitet.</t>
  </si>
  <si>
    <t xml:space="preserve">Diese können Sie über folgenden Link auf der Internetseite der Bundesnetzagentur abrufen: </t>
  </si>
  <si>
    <t>https://www.bundesnetzagentur.de/Datenschutz/. Sollte Ihnen ein Abruf der Datenschutzerklärung</t>
  </si>
  <si>
    <t>nicht möglich sein, kann Ihnen diese auch in Textform übermittelt werden.</t>
  </si>
  <si>
    <t>1 Unternehmensangaben</t>
  </si>
  <si>
    <t>Informationen enthalten Betriebs- und Geschäftsgeheimnisse:</t>
  </si>
  <si>
    <t xml:space="preserve">Ein Betriebs- und Geschäftsgeheimnis ist jede im Zusammenhang mit einem Betrieb stehende Tatsache, </t>
  </si>
  <si>
    <t xml:space="preserve">die nicht offenkundig, sondern nur einem eng begrenzten Personenkreis bekannt ist und nach dem Willen </t>
  </si>
  <si>
    <t>des Geheimnisinhabers aufgrund eines berechtigten wirtschaftlichen Interesses geheim gehalten werden soll.</t>
  </si>
  <si>
    <t>1.1 Name des Unternehmens</t>
  </si>
  <si>
    <t>Angabe</t>
  </si>
  <si>
    <t>1.2 Ansprechpartner/Kontakt</t>
  </si>
  <si>
    <t>Jahr</t>
  </si>
  <si>
    <t>2 Vorleistungsmarkt</t>
  </si>
  <si>
    <t>2.1 Vertragsbeziehungen und Vereinbarungen</t>
  </si>
  <si>
    <t>Unternehmensart</t>
  </si>
  <si>
    <t>Name des Unternehmens</t>
  </si>
  <si>
    <r>
      <t xml:space="preserve">Begründung </t>
    </r>
    <r>
      <rPr>
        <sz val="8.5"/>
        <rFont val="Arial"/>
        <family val="2"/>
      </rPr>
      <t>[Freitext]</t>
    </r>
  </si>
  <si>
    <t>2G</t>
  </si>
  <si>
    <t>4G</t>
  </si>
  <si>
    <t>2.4 Verhandlungsgebot</t>
  </si>
  <si>
    <t>Anzahl</t>
  </si>
  <si>
    <t>MNO</t>
  </si>
  <si>
    <t>2.4.5 Wie viele dieser Verhandlungen haben zu einem Vertragsabschluss geführt?</t>
  </si>
  <si>
    <t>2.4.6 Wie viele dieser Verhandlungen laufen derzeit noch?</t>
  </si>
  <si>
    <r>
      <t xml:space="preserve">Dauer </t>
    </r>
    <r>
      <rPr>
        <sz val="8.5"/>
        <rFont val="Arial"/>
        <family val="2"/>
      </rPr>
      <t>(in Wochen)</t>
    </r>
  </si>
  <si>
    <t>2.5 Fragen zum Inhalt von Mobilfunkvorleistungsverträgen</t>
  </si>
  <si>
    <t>Soweit Sie als Anbieter oder Abnehmer von Mobilfunkvorleistungen im Markt aktiv sind:</t>
  </si>
  <si>
    <t xml:space="preserve">2.5.1 Vertragslaufzeiten und Anpassungsmöglichkeiten </t>
  </si>
  <si>
    <r>
      <t xml:space="preserve">Dauer </t>
    </r>
    <r>
      <rPr>
        <sz val="8.5"/>
        <rFont val="Arial"/>
        <family val="2"/>
      </rPr>
      <t>(in Monaten)</t>
    </r>
  </si>
  <si>
    <t>2.5.1.4 Gibt es in diesen Verträgen üblicherweise Verlängerungsoptionen?</t>
  </si>
  <si>
    <t>Ausgestaltung Verlängerungsoptionen</t>
  </si>
  <si>
    <r>
      <t xml:space="preserve">Dauer der Verlängerung </t>
    </r>
    <r>
      <rPr>
        <sz val="8.5"/>
        <rFont val="Arial"/>
        <family val="2"/>
      </rPr>
      <t>(in Wochen)</t>
    </r>
  </si>
  <si>
    <t>2.5.2 Kündigungsfristen</t>
  </si>
  <si>
    <t>2.5.3 Bindungswirkung</t>
  </si>
  <si>
    <t>2.5.3.1 Gibt es üblicherweise Bestimmungen über den exklusiven Bezug von Mobilfunkvorleistungen in Vorleistungsverträgen?</t>
  </si>
  <si>
    <t>2.5.3.2 Falls ja, wie sind diese Exklusivitätsbestimmungen üblicherweise ausgestaltet, insbesondere in Bezug auf:</t>
  </si>
  <si>
    <r>
      <t xml:space="preserve">Umfang </t>
    </r>
    <r>
      <rPr>
        <sz val="8.5"/>
        <rFont val="Arial"/>
        <family val="2"/>
      </rPr>
      <t>(in % vom Umsatz)</t>
    </r>
  </si>
  <si>
    <r>
      <t xml:space="preserve">Nachvertragliche Verpflichtungen </t>
    </r>
    <r>
      <rPr>
        <sz val="8.5"/>
        <rFont val="Arial"/>
        <family val="2"/>
      </rPr>
      <t>(Freitext)</t>
    </r>
  </si>
  <si>
    <t>2.5.3.3 Gibt es üblicherweise Regelungen über den Umgang mit Endkundenbeständen bei Vertragsbeendigung?</t>
  </si>
  <si>
    <r>
      <t xml:space="preserve">Art </t>
    </r>
    <r>
      <rPr>
        <sz val="8.5"/>
        <rFont val="Arial"/>
        <family val="2"/>
      </rPr>
      <t>(z.B. automatischer Übergang des Endkundenstamms auf MNO bei Vertragsbeendigung) (Freitext)</t>
    </r>
  </si>
  <si>
    <r>
      <t xml:space="preserve">Umfang </t>
    </r>
    <r>
      <rPr>
        <sz val="8.5"/>
        <rFont val="Arial"/>
        <family val="2"/>
      </rPr>
      <t>(z.B. Anteil am Umsatz/an Endkundenverträgen) (Freitext)</t>
    </r>
  </si>
  <si>
    <t>3 Endkundenmarkt</t>
  </si>
  <si>
    <t>3.1 Allgemein</t>
  </si>
  <si>
    <t>3.1.1 SIM-Profile</t>
  </si>
  <si>
    <t xml:space="preserve">3.1.1.1 Aktive SIM-Profile aus direkten Kundenverhältnissen MNO (inkl. Tochterunternehmen bzw. </t>
  </si>
  <si>
    <t xml:space="preserve">Privatkunden </t>
  </si>
  <si>
    <t>Geschäftskunden</t>
  </si>
  <si>
    <r>
      <t xml:space="preserve">Eigene aktive SIM-Profile mit Prepaid-Tarif </t>
    </r>
    <r>
      <rPr>
        <sz val="8.5"/>
        <rFont val="Arial"/>
        <family val="2"/>
      </rPr>
      <t>[Anzahl]</t>
    </r>
  </si>
  <si>
    <r>
      <t>Eigene SIM-Profile mit Postpaid-Tarif</t>
    </r>
    <r>
      <rPr>
        <sz val="8.5"/>
        <rFont val="Arial"/>
        <family val="2"/>
      </rPr>
      <t xml:space="preserve"> [Anzahl]</t>
    </r>
  </si>
  <si>
    <r>
      <t xml:space="preserve">Eigene SIM-Profile mit Postpaid-Tarif </t>
    </r>
    <r>
      <rPr>
        <sz val="8.5"/>
        <rFont val="Arial"/>
        <family val="2"/>
      </rPr>
      <t>[Anzahl]</t>
    </r>
  </si>
  <si>
    <r>
      <t xml:space="preserve">Eigene aktive SIM-Profile zur M2M-Nutzung </t>
    </r>
    <r>
      <rPr>
        <sz val="8.5"/>
        <rFont val="Arial"/>
        <family val="2"/>
      </rPr>
      <t>[Anzahl]</t>
    </r>
  </si>
  <si>
    <r>
      <t xml:space="preserve">Aktive SIM-Profile mit Prepaid-Tarif </t>
    </r>
    <r>
      <rPr>
        <sz val="8.5"/>
        <rFont val="Arial"/>
        <family val="2"/>
      </rPr>
      <t>[Anzahl]</t>
    </r>
  </si>
  <si>
    <r>
      <t>SIM-Profile mit Postpaid-Tarif</t>
    </r>
    <r>
      <rPr>
        <sz val="8.5"/>
        <rFont val="Arial"/>
        <family val="2"/>
      </rPr>
      <t xml:space="preserve"> [Anzahl]</t>
    </r>
  </si>
  <si>
    <t>und Geschäftskunden</t>
  </si>
  <si>
    <r>
      <t xml:space="preserve">Eigene aktive Rufnummern ohne IMSI-Zuteilung </t>
    </r>
    <r>
      <rPr>
        <sz val="8.5"/>
        <rFont val="Arial"/>
        <family val="2"/>
      </rPr>
      <t>[Anzahl]</t>
    </r>
  </si>
  <si>
    <t xml:space="preserve">3.1.1.5 Aktive SIM-Profile aus indirekten Kundenverhältnissen von konzernunabhängigen Serviceprovidern (SP) </t>
  </si>
  <si>
    <t>und mobilen virtuellen Netzbetreibern (MVNO), getrennt nach Privat- und Geschäftskunden</t>
  </si>
  <si>
    <r>
      <t xml:space="preserve">Aktive SIM-Profile </t>
    </r>
    <r>
      <rPr>
        <sz val="8.5"/>
        <rFont val="Arial"/>
        <family val="2"/>
      </rPr>
      <t>[Anzahl]</t>
    </r>
  </si>
  <si>
    <t xml:space="preserve">3.1.1.6 Netzzuordnung (SIM-Profile insgesamt) </t>
  </si>
  <si>
    <r>
      <t xml:space="preserve">SIM-Profile im Netz der Deutschen Telekom AG </t>
    </r>
    <r>
      <rPr>
        <sz val="8.5"/>
        <rFont val="Arial"/>
        <family val="2"/>
      </rPr>
      <t>[Anzahl]</t>
    </r>
  </si>
  <si>
    <r>
      <t xml:space="preserve">SIM-Profile im Netz der Telefónica Germany GmbH &amp; Co. OHG </t>
    </r>
    <r>
      <rPr>
        <sz val="8.5"/>
        <rFont val="Arial"/>
        <family val="2"/>
      </rPr>
      <t>[Anzahl]</t>
    </r>
  </si>
  <si>
    <r>
      <t xml:space="preserve">SIM-Profile im Netz der Vodafone GmbH </t>
    </r>
    <r>
      <rPr>
        <sz val="8.5"/>
        <rFont val="Arial"/>
        <family val="2"/>
      </rPr>
      <t>[Anzahl]</t>
    </r>
  </si>
  <si>
    <r>
      <t xml:space="preserve">SIM-Profile im Netz der 1&amp;1 Mobilfunk GmbH </t>
    </r>
    <r>
      <rPr>
        <sz val="8.5"/>
        <rFont val="Arial"/>
        <family val="2"/>
      </rPr>
      <t>[Anzahl]</t>
    </r>
  </si>
  <si>
    <r>
      <t xml:space="preserve">SIM-Profile in sonstigen Netzen </t>
    </r>
    <r>
      <rPr>
        <sz val="8.5"/>
        <rFont val="Arial"/>
        <family val="2"/>
      </rPr>
      <t>[Anzahl]</t>
    </r>
  </si>
  <si>
    <t xml:space="preserve">3.1.2.1 Außenumsatzerlöse mit Endkunden </t>
  </si>
  <si>
    <t>Ohne Umsatz mit Endgeräten.</t>
  </si>
  <si>
    <r>
      <t xml:space="preserve">Außenumsatzerlöse </t>
    </r>
    <r>
      <rPr>
        <sz val="8.5"/>
        <rFont val="Arial"/>
        <family val="2"/>
      </rPr>
      <t>[in €]</t>
    </r>
  </si>
  <si>
    <t>3.1.2.2 Außenumsatzerlöse mit SP und MVNO (Vorleistung/Großhandel)</t>
  </si>
  <si>
    <t>3.1.4 Bündelprodukte</t>
  </si>
  <si>
    <r>
      <t xml:space="preserve">Anteil Bündelprodukte an Außenumsatzerlösen 2025 </t>
    </r>
    <r>
      <rPr>
        <sz val="8.5"/>
        <rFont val="Arial"/>
        <family val="2"/>
      </rPr>
      <t>[in %]</t>
    </r>
  </si>
  <si>
    <t>3.1.5 Wettbewerb</t>
  </si>
  <si>
    <t>Antwortmöglichkeiten nach der Likert-Skala; jeweils bezogen auf die Aussage „Wir können auf dem genannten Markt wettbewerbsfähige Produkte anbieten“.</t>
  </si>
  <si>
    <r>
      <rPr>
        <b/>
        <sz val="9.5"/>
        <rFont val="Arial"/>
        <family val="2"/>
      </rPr>
      <t>0</t>
    </r>
    <r>
      <rPr>
        <sz val="9.5"/>
        <rFont val="Arial"/>
        <family val="2"/>
      </rPr>
      <t xml:space="preserve"> = Nicht anwendbar, </t>
    </r>
    <r>
      <rPr>
        <b/>
        <sz val="9.5"/>
        <rFont val="Arial"/>
        <family val="2"/>
      </rPr>
      <t>1</t>
    </r>
    <r>
      <rPr>
        <sz val="9.5"/>
        <rFont val="Arial"/>
        <family val="2"/>
      </rPr>
      <t xml:space="preserve"> = Stimme überhaupt nicht zu,</t>
    </r>
    <r>
      <rPr>
        <b/>
        <sz val="9.5"/>
        <rFont val="Arial"/>
        <family val="2"/>
      </rPr>
      <t xml:space="preserve"> 2 </t>
    </r>
    <r>
      <rPr>
        <sz val="9.5"/>
        <rFont val="Arial"/>
        <family val="2"/>
      </rPr>
      <t xml:space="preserve">= Stimme nicht zu, </t>
    </r>
    <r>
      <rPr>
        <b/>
        <sz val="9.5"/>
        <rFont val="Arial"/>
        <family val="2"/>
      </rPr>
      <t>3</t>
    </r>
    <r>
      <rPr>
        <sz val="9.5"/>
        <rFont val="Arial"/>
        <family val="2"/>
      </rPr>
      <t xml:space="preserve"> = Neutral, </t>
    </r>
    <r>
      <rPr>
        <b/>
        <sz val="9.5"/>
        <rFont val="Arial"/>
        <family val="2"/>
      </rPr>
      <t>4</t>
    </r>
    <r>
      <rPr>
        <sz val="9.5"/>
        <rFont val="Arial"/>
        <family val="2"/>
      </rPr>
      <t xml:space="preserve"> = Stimme zu, </t>
    </r>
    <r>
      <rPr>
        <b/>
        <sz val="9.5"/>
        <rFont val="Arial"/>
        <family val="2"/>
      </rPr>
      <t>5</t>
    </r>
    <r>
      <rPr>
        <sz val="9.5"/>
        <rFont val="Arial"/>
        <family val="2"/>
      </rPr>
      <t xml:space="preserve"> = Stimme voll und ganz zu</t>
    </r>
  </si>
  <si>
    <t>3.1.5.1.1 Mobilfunkprodukte für Privatkunden</t>
  </si>
  <si>
    <t xml:space="preserve">3.1.5.1.2 Mobilfunkprodukte für Privatkunden als Teil eines Bündels mit einem Festnetz-Anschluss </t>
  </si>
  <si>
    <t xml:space="preserve">3.1.5.1.4 Mobilfunkprodukte für Geschäftskunden </t>
  </si>
  <si>
    <t xml:space="preserve">3.1.5.1.5 Mobilfunkprodukte für Geschäftskunden als Teil eines Bündels mit einem Festnetz-Anschluss </t>
  </si>
  <si>
    <t xml:space="preserve">3.1.5.1.7 Sonstige </t>
  </si>
  <si>
    <t>3.2 Abfrage der Preisentwicklung auf dem Endkundenmarkt</t>
  </si>
  <si>
    <r>
      <t xml:space="preserve">Endkundenprodukt </t>
    </r>
    <r>
      <rPr>
        <sz val="8.5"/>
        <rFont val="Arial"/>
        <family val="2"/>
      </rPr>
      <t>[Name]</t>
    </r>
  </si>
  <si>
    <r>
      <t>Angebotszeitraum</t>
    </r>
    <r>
      <rPr>
        <sz val="8.5"/>
        <rFont val="Arial"/>
        <family val="2"/>
      </rPr>
      <t xml:space="preserve"> [mm.jj – mm.jj]</t>
    </r>
  </si>
  <si>
    <r>
      <t xml:space="preserve">Funktechnologie </t>
    </r>
    <r>
      <rPr>
        <sz val="8.5"/>
        <rFont val="Arial"/>
        <family val="2"/>
      </rPr>
      <t>[4G/5G]</t>
    </r>
  </si>
  <si>
    <r>
      <t xml:space="preserve">Geschwindigkeit </t>
    </r>
    <r>
      <rPr>
        <sz val="8.5"/>
        <rFont val="Arial"/>
        <family val="2"/>
      </rPr>
      <t>[Mbit/s]</t>
    </r>
  </si>
  <si>
    <r>
      <t xml:space="preserve">Listenpreis </t>
    </r>
    <r>
      <rPr>
        <sz val="8.5"/>
        <rFont val="Arial"/>
        <family val="2"/>
      </rPr>
      <t>pro Monat (netto)</t>
    </r>
    <r>
      <rPr>
        <b/>
        <sz val="8.5"/>
        <rFont val="Arial"/>
        <family val="2"/>
      </rPr>
      <t xml:space="preserve"> </t>
    </r>
    <r>
      <rPr>
        <sz val="8.5"/>
        <rFont val="Arial"/>
        <family val="2"/>
      </rPr>
      <t>[€]</t>
    </r>
  </si>
  <si>
    <r>
      <t>Listenpreis Bereitstellungsentgelt</t>
    </r>
    <r>
      <rPr>
        <sz val="8.5"/>
        <rFont val="Arial"/>
        <family val="2"/>
      </rPr>
      <t xml:space="preserve"> (netto)</t>
    </r>
    <r>
      <rPr>
        <b/>
        <sz val="8.5"/>
        <rFont val="Arial"/>
        <family val="2"/>
      </rPr>
      <t xml:space="preserve"> </t>
    </r>
    <r>
      <rPr>
        <sz val="8.5"/>
        <rFont val="Arial"/>
        <family val="2"/>
      </rPr>
      <t>[€]</t>
    </r>
  </si>
  <si>
    <r>
      <t xml:space="preserve">Nutzerprofil </t>
    </r>
    <r>
      <rPr>
        <sz val="8.5"/>
        <rFont val="Arial"/>
        <family val="2"/>
      </rPr>
      <t>(Zuordnung des Verbrauchskorbs aus Tab.3)</t>
    </r>
  </si>
  <si>
    <r>
      <t xml:space="preserve">Post-paid / Pre-paid </t>
    </r>
    <r>
      <rPr>
        <sz val="8.5"/>
        <rFont val="Arial"/>
        <family val="2"/>
      </rPr>
      <t>[post/pre]</t>
    </r>
  </si>
  <si>
    <t>Low</t>
  </si>
  <si>
    <t>Basic</t>
  </si>
  <si>
    <t>Medium</t>
  </si>
  <si>
    <t>High</t>
  </si>
  <si>
    <t>unlimited</t>
  </si>
  <si>
    <t>Very High</t>
  </si>
  <si>
    <t>Datentarif</t>
  </si>
  <si>
    <t>Tabelle 3: Verbrauchskörbe</t>
  </si>
  <si>
    <t>Verbrauchskorb</t>
  </si>
  <si>
    <t>Datenvolumen X</t>
  </si>
  <si>
    <t>Minuten</t>
  </si>
  <si>
    <t>Technologie</t>
  </si>
  <si>
    <t>Geschwindigkeit</t>
  </si>
  <si>
    <t>X &lt; 5GB</t>
  </si>
  <si>
    <t>mindestens 100</t>
  </si>
  <si>
    <t>-</t>
  </si>
  <si>
    <t>5GB ≤ X &lt; 15GB</t>
  </si>
  <si>
    <t>mindestens 500</t>
  </si>
  <si>
    <t>mindestens 4G</t>
  </si>
  <si>
    <t>15GB ≤ X &lt; 100GB</t>
  </si>
  <si>
    <t>mindestens 50 Mbit/s</t>
  </si>
  <si>
    <t>mindestens 5G</t>
  </si>
  <si>
    <t>mindestens 100 Mbit/s</t>
  </si>
  <si>
    <t>mindestens 150 Mbit/s</t>
  </si>
  <si>
    <t>Punktwert</t>
  </si>
  <si>
    <t>4 Sonstiges</t>
  </si>
  <si>
    <t>4.1 Wettbewerbssituation</t>
  </si>
  <si>
    <r>
      <t xml:space="preserve">Eingabe </t>
    </r>
    <r>
      <rPr>
        <sz val="8.5"/>
        <rFont val="Arial"/>
        <family val="2"/>
      </rPr>
      <t>[Freitext]</t>
    </r>
  </si>
  <si>
    <t xml:space="preserve">4.2 Kennzahlen </t>
  </si>
  <si>
    <t>enthalten (mit DSL/Glasfaser Komponenten)?</t>
  </si>
  <si>
    <t>getrennt nach Privat- und Geschäftskunden</t>
  </si>
  <si>
    <t xml:space="preserve">3.1.1.4 Aktive SIM-Profile aus Rufnummernblöcken, die Mobilfunknetzbetreibern (MNO) zugeteilt wurden, </t>
  </si>
  <si>
    <t xml:space="preserve">3.1.4.2 Falls Sie die vorige Frage mit ja beantwortet haben, welchen prozentualen Anteil haben </t>
  </si>
  <si>
    <t>diese an Ihren Außenumsatzerlösen mit Mobilfunk (ohne Endgeräte)?</t>
  </si>
  <si>
    <t xml:space="preserve">3.1.5.1.3 Fixed-Mobile-Convergence-Produkte für Privatkunden, in denen die Versorgung mit Mobilfunk vornehmlich der Erhöhung der </t>
  </si>
  <si>
    <t xml:space="preserve">Ausfallsicherheit bzw. der Erhöhung der Kapazität dient </t>
  </si>
  <si>
    <t xml:space="preserve">3.1.5.1.6 Fixed-Mobile-Convergence-Produkte für Geschäftskunden, in denen die Versorgung mit Mobilfunk vornehmlich der Erhöhung der </t>
  </si>
  <si>
    <t>Ausfallsicherheit bzw. der Erhöhung der Kapazität dient</t>
  </si>
  <si>
    <t xml:space="preserve">Zugang zu Ihrem nationalen Mobilfunknetz gewähren bzw. zu Mobilfunknetzbetreibern, von denen Sie derartigen Zugang erhalten, </t>
  </si>
  <si>
    <t>folgende Informationen an:</t>
  </si>
  <si>
    <t>2.5.2.2 Gibt es üblicherweise besondere Regelungen, wie einseitige Kündigungsmöglichkeiten</t>
  </si>
  <si>
    <t>oder Kündigungsmöglichkeiten, die an besondere Sachgründe geknüpft sind?</t>
  </si>
  <si>
    <t>Ein Betriebs- und Geschäftsgeheimnis ist jede im Zusammenhang mit einem Betrieb stehende Tatsache, die nicht offenkundig, sondern nur einem eng begrenzten</t>
  </si>
  <si>
    <t>Personenkreis bekannt ist und nach dem Willen des Geheimnisinhabers aufgrund eines berechtigten wirtschaftlichen Interesses geheim gehalten werden soll.</t>
  </si>
  <si>
    <t>2.4.1 Wie viele Nachfragen nach Mobilfunkvorleistungszugang hat Ihr Unternehmen im Abfragezeitraum von Diensteanbietern</t>
  </si>
  <si>
    <t>2.4.4 Mit wie vielen dieser Anbieter hat Ihr Unternehmen im Abfragezeitraum Verhandlungen über Mobilfunkvorleistungszugang geführt?</t>
  </si>
  <si>
    <t>(im Sinne von Neuverhandlungen)?</t>
  </si>
  <si>
    <t xml:space="preserve">Ein Betriebs- und Geschäftsgeheimnis ist jede im Zusammenhang mit einem Betrieb stehende Tatsache, die nicht offenkundig, </t>
  </si>
  <si>
    <t xml:space="preserve">4.1.1 Wie schätzen Sie die Wettbewerbssituation auf dem mobilen Breitbandmarkt ein und welche Kennzahlen </t>
  </si>
  <si>
    <t>untermauern Ihre Einschätzung?</t>
  </si>
  <si>
    <t>3.1.3 Unternehmenskennzahlen</t>
  </si>
  <si>
    <t>Zuordnungshilfe Verbrauchskorb</t>
  </si>
  <si>
    <t>- die Gewichtung gilt nicht für reine Datentarife.</t>
  </si>
  <si>
    <t>3 Punkte;</t>
  </si>
  <si>
    <t>0,5 Punkte;</t>
  </si>
  <si>
    <t>1 Punkt;</t>
  </si>
  <si>
    <t>1,5 Punkte;</t>
  </si>
  <si>
    <r>
      <rPr>
        <b/>
        <i/>
        <sz val="9.5"/>
        <rFont val="Arial"/>
        <family val="2"/>
      </rPr>
      <t>a.</t>
    </r>
    <r>
      <rPr>
        <i/>
        <sz val="9.5"/>
        <rFont val="Arial"/>
        <family val="2"/>
      </rPr>
      <t xml:space="preserve"> Datenvolumen: </t>
    </r>
  </si>
  <si>
    <r>
      <rPr>
        <b/>
        <i/>
        <sz val="9.5"/>
        <rFont val="Arial"/>
        <family val="2"/>
      </rPr>
      <t>b.</t>
    </r>
    <r>
      <rPr>
        <i/>
        <sz val="9.5"/>
        <rFont val="Arial"/>
        <family val="2"/>
      </rPr>
      <t xml:space="preserve"> Minuten: </t>
    </r>
  </si>
  <si>
    <r>
      <rPr>
        <b/>
        <i/>
        <sz val="9.5"/>
        <rFont val="Arial"/>
        <family val="2"/>
      </rPr>
      <t>c.</t>
    </r>
    <r>
      <rPr>
        <i/>
        <sz val="9.5"/>
        <rFont val="Arial"/>
        <family val="2"/>
      </rPr>
      <t xml:space="preserve"> Technologie: </t>
    </r>
  </si>
  <si>
    <r>
      <rPr>
        <b/>
        <i/>
        <sz val="9.5"/>
        <rFont val="Arial"/>
        <family val="2"/>
      </rPr>
      <t xml:space="preserve">d. </t>
    </r>
    <r>
      <rPr>
        <i/>
        <sz val="9.5"/>
        <rFont val="Arial"/>
        <family val="2"/>
      </rPr>
      <t xml:space="preserve">Geschwindigkeit: </t>
    </r>
  </si>
  <si>
    <t xml:space="preserve">    bieten zu können.</t>
  </si>
  <si>
    <t xml:space="preserve">  Summe 4,5 Pkt. erzielt, im Fall der Verbrauchskörbe Basic und Low von in Summe 3 Pkt. </t>
  </si>
  <si>
    <t>- ein Tarif ist (nur) einem Verbrauchskorb zuzuordnen, wenn er mindestens einen Punktwert von in</t>
  </si>
  <si>
    <t>- ein Tarif, der weder in einem beliebigen Verbrauchskorb mindestens 4,5 Punkte noch in den Ver-</t>
  </si>
  <si>
    <t xml:space="preserve">  nen, in dem er den höchsten erreichten Punktwert aufweist.</t>
  </si>
  <si>
    <t xml:space="preserve">  brauchskörben Basic bzw. Low mindestens 3 Punkte erzielt, ist dem Verbrauchskorb zuzuord-</t>
  </si>
  <si>
    <t>Bearbeitungsstand</t>
  </si>
  <si>
    <t>Fehlende Tarife</t>
  </si>
  <si>
    <r>
      <t xml:space="preserve">Bei der Zuordnung der Tarife gemäß </t>
    </r>
    <r>
      <rPr>
        <i/>
        <sz val="9.5"/>
        <rFont val="Arial"/>
        <family val="2"/>
      </rPr>
      <t>Tabelle 3: Verbrauchskörbe</t>
    </r>
    <r>
      <rPr>
        <sz val="9.5"/>
        <rFont val="Arial"/>
        <family val="2"/>
      </rPr>
      <t xml:space="preserve"> gilt:</t>
    </r>
  </si>
  <si>
    <t xml:space="preserve">Die Zuordnungshilfe zu den Verbrauchskörben orientiert sich an den folgenden, vorgegebenen Verbrauchskörben: </t>
  </si>
  <si>
    <t>entspricht der beschriebenen Punktwert-Methodik und wurde entsprechend als Formel umgesetzt.</t>
  </si>
  <si>
    <t>Bedingung erfüllt</t>
  </si>
  <si>
    <t>Falsch zugeordnetes Kriterium</t>
  </si>
  <si>
    <r>
      <t xml:space="preserve">Betrag </t>
    </r>
    <r>
      <rPr>
        <sz val="8.5"/>
        <rFont val="Arial"/>
        <family val="2"/>
      </rPr>
      <t>in €</t>
    </r>
  </si>
  <si>
    <r>
      <t>inkl. Datenvolumen</t>
    </r>
    <r>
      <rPr>
        <vertAlign val="superscript"/>
        <sz val="8.5"/>
        <rFont val="Arial"/>
        <family val="2"/>
      </rPr>
      <t>1</t>
    </r>
    <r>
      <rPr>
        <b/>
        <sz val="8.5"/>
        <rFont val="Arial"/>
        <family val="2"/>
      </rPr>
      <t xml:space="preserve"> </t>
    </r>
    <r>
      <rPr>
        <sz val="8.5"/>
        <rFont val="Arial"/>
        <family val="2"/>
      </rPr>
      <t>(ungedrosselt, pro Monat)</t>
    </r>
    <r>
      <rPr>
        <b/>
        <sz val="8.5"/>
        <rFont val="Arial"/>
        <family val="2"/>
      </rPr>
      <t xml:space="preserve"> </t>
    </r>
    <r>
      <rPr>
        <sz val="8.5"/>
        <rFont val="Arial"/>
        <family val="2"/>
      </rPr>
      <t>[GB]</t>
    </r>
  </si>
  <si>
    <t>Erläuterungen</t>
  </si>
  <si>
    <r>
      <rPr>
        <vertAlign val="superscript"/>
        <sz val="9.5"/>
        <color theme="0"/>
        <rFont val="Arial"/>
        <family val="2"/>
      </rPr>
      <t xml:space="preserve">1 </t>
    </r>
    <r>
      <rPr>
        <sz val="9.5"/>
        <color theme="0"/>
        <rFont val="Arial"/>
        <family val="2"/>
      </rPr>
      <t>bei unbegrenztem Datenvolumen bitte "unlimited" angeben</t>
    </r>
  </si>
  <si>
    <r>
      <rPr>
        <vertAlign val="superscript"/>
        <sz val="9.5"/>
        <color theme="0"/>
        <rFont val="Arial"/>
        <family val="2"/>
      </rPr>
      <t xml:space="preserve">2 </t>
    </r>
    <r>
      <rPr>
        <sz val="9.5"/>
        <color theme="0"/>
        <rFont val="Arial"/>
        <family val="2"/>
      </rPr>
      <t>bei unbegrenzten Freiminuten bitte "unlimited" angeben</t>
    </r>
  </si>
  <si>
    <r>
      <rPr>
        <vertAlign val="superscript"/>
        <sz val="9.5"/>
        <color theme="0"/>
        <rFont val="Arial"/>
        <family val="2"/>
      </rPr>
      <t>3</t>
    </r>
    <r>
      <rPr>
        <sz val="9.5"/>
        <color theme="0"/>
        <rFont val="Arial"/>
        <family val="2"/>
      </rPr>
      <t xml:space="preserve"> Anzahl Kunden im höchsten Monat des letzten Kalenderjahres</t>
    </r>
  </si>
  <si>
    <r>
      <t>Freiminuten</t>
    </r>
    <r>
      <rPr>
        <vertAlign val="superscript"/>
        <sz val="8.5"/>
        <rFont val="Arial"/>
        <family val="2"/>
      </rPr>
      <t>2</t>
    </r>
    <r>
      <rPr>
        <b/>
        <sz val="8.5"/>
        <rFont val="Arial"/>
        <family val="2"/>
      </rPr>
      <t xml:space="preserve"> </t>
    </r>
    <r>
      <rPr>
        <sz val="8.5"/>
        <rFont val="Arial"/>
        <family val="2"/>
      </rPr>
      <t>[Minuten]</t>
    </r>
  </si>
  <si>
    <r>
      <t>Kundenbasis</t>
    </r>
    <r>
      <rPr>
        <vertAlign val="superscript"/>
        <sz val="8.5"/>
        <rFont val="Arial"/>
        <family val="2"/>
      </rPr>
      <t>3</t>
    </r>
    <r>
      <rPr>
        <b/>
        <sz val="8.5"/>
        <rFont val="Arial"/>
        <family val="2"/>
      </rPr>
      <t xml:space="preserve"> </t>
    </r>
    <r>
      <rPr>
        <sz val="8.5"/>
        <rFont val="Arial"/>
        <family val="2"/>
      </rPr>
      <t>[Zahl]</t>
    </r>
  </si>
  <si>
    <t xml:space="preserve">3.1.2 Außenumsatzerlöse über Mobilfunk </t>
  </si>
  <si>
    <t>2.2 Vorleistungspreise</t>
  </si>
  <si>
    <t xml:space="preserve">2.2.1 Geben Sie bitte zu allen Diensteanbietern/MVNO, denen Sie aktuell auf der Vorleistungsebene außerhalb von International Roaming </t>
  </si>
  <si>
    <t>2.3 Vorleistungsprodukte und Zugangsbedingungen</t>
  </si>
  <si>
    <r>
      <t xml:space="preserve">2.4.8 Wie lange dauerten die Verhandlungen durchschnittlich von </t>
    </r>
    <r>
      <rPr>
        <u/>
        <sz val="12"/>
        <rFont val="Arial"/>
        <family val="2"/>
      </rPr>
      <t>der ersten</t>
    </r>
    <r>
      <rPr>
        <sz val="12"/>
        <rFont val="Arial"/>
        <family val="2"/>
      </rPr>
      <t xml:space="preserve"> Anfrage bis zum Vertragsschluss bzw. Abbruch </t>
    </r>
  </si>
  <si>
    <r>
      <t xml:space="preserve">2.5.1.5 Falls </t>
    </r>
    <r>
      <rPr>
        <u/>
        <sz val="10"/>
        <rFont val="Arial"/>
        <family val="2"/>
      </rPr>
      <t>ja</t>
    </r>
    <r>
      <rPr>
        <sz val="10"/>
        <rFont val="Arial"/>
        <family val="2"/>
      </rPr>
      <t>, wie sind die Verlängerungsoptionen üblicherweise ausgestaltet:</t>
    </r>
  </si>
  <si>
    <t xml:space="preserve">2.5.2.1 Wie lang sind die durchschnittlichen Kündigungsfristen in solchen Verträgen? </t>
  </si>
  <si>
    <r>
      <t xml:space="preserve">2.5.3.4 Falls Sie die vorige Frage mit </t>
    </r>
    <r>
      <rPr>
        <u/>
        <sz val="10"/>
        <rFont val="Arial"/>
        <family val="2"/>
      </rPr>
      <t>ja</t>
    </r>
    <r>
      <rPr>
        <sz val="10"/>
        <rFont val="Arial"/>
        <family val="2"/>
      </rPr>
      <t xml:space="preserve"> beantwortet haben, wie sind diese Regelungen üblicherweise ausgestaltet in Bezug auf:</t>
    </r>
  </si>
  <si>
    <t>Full MVNO</t>
  </si>
  <si>
    <t>Diensteanbieter</t>
  </si>
  <si>
    <t>Reseller/Light MVNO</t>
  </si>
  <si>
    <t>Zweitmarken</t>
  </si>
  <si>
    <t>Sonstiges</t>
  </si>
  <si>
    <t>Informationen zur Methodik</t>
  </si>
  <si>
    <t>Angebotene Technologien</t>
  </si>
  <si>
    <t>Vertragliche Regelungen zu Zukunfstechnologien</t>
  </si>
  <si>
    <t>1.4 Auf welchen dieser Märkte bieten Sie aktuell Telekommunikationsdienstleistungen an?</t>
  </si>
  <si>
    <t>mindestens  5GB</t>
  </si>
  <si>
    <t>mindestens 15GB</t>
  </si>
  <si>
    <t>mindestens 100 GB</t>
  </si>
  <si>
    <t>3.2.1 Dateneingabe</t>
  </si>
  <si>
    <t xml:space="preserve">Telekommunikationsgesetzes (TKG) und für die Überprüfung von aufgrund des TKGs ergangenen Verpflichtungen </t>
  </si>
  <si>
    <t xml:space="preserve">erforderlich sind. Im Konkreten dienen die anzugebenden Daten insbesondere als Grundlage für die Überprüfung </t>
  </si>
  <si>
    <t xml:space="preserve">des Verhandlungsgebotes aus der Präsidentenkammerentscheidung vom 24.03.2025 und für die Beurteilung der </t>
  </si>
  <si>
    <t>Wettbewerbsverhältnisse gem. § 105 TKG.</t>
  </si>
  <si>
    <t xml:space="preserve">Bitte beachten Sie die vorgegebene Abgabefrist. </t>
  </si>
  <si>
    <t>1.5 Unternehmenskennzahlen</t>
  </si>
  <si>
    <t>1.5.1 CAPEX</t>
  </si>
  <si>
    <t>1.5.2 Umsatzerlöse</t>
  </si>
  <si>
    <t>1.5.4 EBITDA</t>
  </si>
  <si>
    <t>1.5.3 EBIT</t>
  </si>
  <si>
    <t>mindestens 2GB</t>
  </si>
  <si>
    <r>
      <t xml:space="preserve">Weitere wesentliche Vertragskondititionen </t>
    </r>
    <r>
      <rPr>
        <sz val="9.5"/>
        <color theme="1"/>
        <rFont val="Arial"/>
        <family val="2"/>
      </rPr>
      <t>(z.B. einmalige oder regelmäßige Gebühren)</t>
    </r>
    <r>
      <rPr>
        <b/>
        <sz val="9.5"/>
        <color theme="1"/>
        <rFont val="Arial"/>
        <family val="2"/>
      </rPr>
      <t xml:space="preserve"> </t>
    </r>
    <r>
      <rPr>
        <sz val="9.5"/>
        <color theme="1"/>
        <rFont val="Arial"/>
        <family val="2"/>
      </rPr>
      <t>[Freitext]</t>
    </r>
  </si>
  <si>
    <t>100GB ≤ X &lt; 1TB</t>
  </si>
  <si>
    <t>mindestens 5GB</t>
  </si>
  <si>
    <t>mindestens 100GB</t>
  </si>
  <si>
    <r>
      <t xml:space="preserve">3.1.5.1 Gibt es Segmente auf dem Mobilfunkmarkt, in denen Sie </t>
    </r>
    <r>
      <rPr>
        <u/>
        <sz val="12"/>
        <rFont val="Arial"/>
        <family val="2"/>
      </rPr>
      <t>nicht</t>
    </r>
    <r>
      <rPr>
        <sz val="12"/>
        <rFont val="Arial"/>
        <family val="2"/>
      </rPr>
      <t xml:space="preserve"> in der Lage sind, wettbewerbsfähige Produkte anzubieten? </t>
    </r>
  </si>
  <si>
    <r>
      <t xml:space="preserve">Verzögerter Zugang zu neuen Technologien </t>
    </r>
    <r>
      <rPr>
        <sz val="8.5"/>
        <rFont val="Arial"/>
        <family val="2"/>
      </rPr>
      <t>[Ja/Nein]</t>
    </r>
  </si>
  <si>
    <r>
      <t xml:space="preserve">Datenvolumen </t>
    </r>
    <r>
      <rPr>
        <sz val="8.5"/>
        <rFont val="Arial"/>
        <family val="2"/>
      </rPr>
      <t>[Ja/Nein]</t>
    </r>
  </si>
  <si>
    <r>
      <t xml:space="preserve">Geschwindigkeiten </t>
    </r>
    <r>
      <rPr>
        <sz val="8.5"/>
        <rFont val="Arial"/>
        <family val="2"/>
      </rPr>
      <t>[Ja/Nein]</t>
    </r>
  </si>
  <si>
    <r>
      <t xml:space="preserve">Sonstiges </t>
    </r>
    <r>
      <rPr>
        <sz val="8.5"/>
        <rFont val="Arial"/>
        <family val="2"/>
      </rPr>
      <t>[Ja/Nein]</t>
    </r>
  </si>
  <si>
    <r>
      <t xml:space="preserve">Angabe </t>
    </r>
    <r>
      <rPr>
        <sz val="8.5"/>
        <rFont val="Arial"/>
        <family val="2"/>
      </rPr>
      <t>[Ja/Nein]</t>
    </r>
  </si>
  <si>
    <r>
      <t xml:space="preserve">Begrenzung der Anzahl an Verlängerungen? </t>
    </r>
    <r>
      <rPr>
        <sz val="8.5"/>
        <rFont val="Arial"/>
        <family val="2"/>
      </rPr>
      <t>[Ja/Nein]</t>
    </r>
  </si>
  <si>
    <t>konzerneigenen Service-Provider (SP) und Vertriebspartnerschaften), getrennt nach Privat- und Geschäftskunden</t>
  </si>
  <si>
    <t>Beispiel</t>
  </si>
  <si>
    <t>dieses Dokuments dar. Durch einfaches Anklicken einer solchen Zelle wird das verlinkte Arbeitsblatt unmittelbar geöffnet.</t>
  </si>
  <si>
    <t>Zellen, die die obige Formatierung aufweisen, stellen interne Verlinkungen zu anderen Arbeitsblättern innerhalb</t>
  </si>
  <si>
    <t>Eine Zelle, die durch diese Formatierung gekennzeichnet ist, muss nicht ausgefüllt werden. Sie ist aufgrund Ihrer</t>
  </si>
  <si>
    <t>Eine Zelle, die durch diese Formatierung gekennzeichnet ist, muss nicht ausgefüllt werden. Sie ist aufgrund des</t>
  </si>
  <si>
    <t>von Ihnen in Frage 1.3 ausgewählten Unternehmenstyps nicht einschlägig.</t>
  </si>
  <si>
    <t>- In einigen Feldern bilden sich Autosummen aus Ihren Angaben. Diese Felder können nicht befüllt werden.</t>
  </si>
  <si>
    <t>- Sofern Sie Schätzungen vornehmen müssen, kennzeichnen Sie diese bitte gesondert. Nutzen Sie dazu die</t>
  </si>
  <si>
    <t>- Bitte beachten Sie, dass einige Antwortfelder Angaben in einer vorgegebenen Wert-, Zeit- oder Mengen-Einheit</t>
  </si>
  <si>
    <t xml:space="preserve">- Umsatzerlöse und Absatzmengen aus Lieferungen und Leistungen zwischen verbundenen und </t>
  </si>
  <si>
    <t>- Bitte beachten Sie die Erläuterungen am oberen Seitenrand oder unterhalb der Fragestellung.</t>
  </si>
  <si>
    <t xml:space="preserve">Zellen, die mit dieser Formatierung gekennzeichnet sind, sind für die Eingabe durch die Befragten vorgesehen. 
</t>
  </si>
  <si>
    <t xml:space="preserve">Über jeder Zelle befindet sich ein Hinweis, der beschreibt, welche Information eingetragen werden soll; die Einheit </t>
  </si>
  <si>
    <t xml:space="preserve">der Dateneingabe ist in Klammern angegeben. Steht in den Klammern „Ja/Nein“, handelt es sich um ein Auswahlfeld, </t>
  </si>
  <si>
    <t>aus dem die Befragten per Klick zwischen den Optionen "Ja" oder "Nein" wählen können.</t>
  </si>
  <si>
    <t xml:space="preserve">Bitte füllen Sie den Fragebogen ausschließlich in dieser bereitgestellten Excel‑Datei aus. Bitte drucken Sie das Dokument </t>
  </si>
  <si>
    <t xml:space="preserve">nicht aus, sondern geben Sie Ihre Antworten direkt in die dafür vorgesehenen Zellen ein. Achten Sie dabei darauf, die </t>
  </si>
  <si>
    <t>vorhandenen Formatierungen unverändert zu lassen. Nach Abschluss der Eingaben speichern Sie die Datei bitte im ursprünglichen</t>
  </si>
  <si>
    <t>Format (.xlsx) und übermitteln Sie sie in dieser Form zurück.</t>
  </si>
  <si>
    <t xml:space="preserve"> </t>
  </si>
  <si>
    <r>
      <t>Umsatz</t>
    </r>
    <r>
      <rPr>
        <sz val="8.5"/>
        <rFont val="Arial"/>
        <family val="2"/>
      </rPr>
      <t xml:space="preserve"> im jeweiligen Kalenderjahr (netto)</t>
    </r>
    <r>
      <rPr>
        <b/>
        <sz val="8.5"/>
        <rFont val="Arial"/>
        <family val="2"/>
      </rPr>
      <t xml:space="preserve"> </t>
    </r>
    <r>
      <rPr>
        <sz val="8.5"/>
        <rFont val="Arial"/>
        <family val="2"/>
      </rPr>
      <t>[€]</t>
    </r>
  </si>
  <si>
    <t>Glossar</t>
  </si>
  <si>
    <t>Absatzmenge</t>
  </si>
  <si>
    <t>ARPU</t>
  </si>
  <si>
    <t>Außenumsatzerlöse</t>
  </si>
  <si>
    <t xml:space="preserve">In der Konzernrechnungslegung sind Innen- und Außenumsatzerlöse zu unterscheiden. Aus der Sicht des Konzerns als wirtschaftliche Einheit sind Außenumsatzerlöse dann gegeben, wenn sie im Lieferungs- und Leistungsverkehr mit nicht in den Konzernabschluss einbezogenen Unternehmen entstanden sind. Umsatzerlöse aus Lieferungen und Leistungen zwischen verbundenen und zusammengeschlossenen Unternehmen (Innenumsatzerlöse) sind daher nicht zu berücksichtigen. </t>
  </si>
  <si>
    <t>Bereitstellungsentgelt</t>
  </si>
  <si>
    <t>Bündelprodukte</t>
  </si>
  <si>
    <t xml:space="preserve">Produkte, die neben der Breitstellung von Mobilfunkdienstleistungen noch mindestens einen weiteren Telekommunikationsdienst (Breitbandanschluss, Festnetztelefonie oder Fernsehen) in einem einzigen Vertragsverhältnis enthalten. </t>
  </si>
  <si>
    <t>CAPEX</t>
  </si>
  <si>
    <t>Capital expenditures (CAPEX) bezeichnen Investitionsausgaben für längerfristige Anlagegüter, wie bspw. Mobilfunkinfrastruktur, Gebäude, aber auch die Erstausrüstung, Ersatzteile, Rechnersysteme etc.</t>
  </si>
  <si>
    <t>EBIT</t>
  </si>
  <si>
    <t>Earnings before Interest and Taxes (EBIT) beschreibt den Gewinn (Ergebnis der gewöhnlichen Geschäftstätigkeit) vor Zinsen (Finanzergebnis) und Ertragsteuern.</t>
  </si>
  <si>
    <t>EBITDA</t>
  </si>
  <si>
    <t xml:space="preserve">Earnings before Interest, Taxes, Depreciation and Amortization (EBITDA) beschreiben den Gewinn (Ergebnis der gewöhnlichen Geschäftstätigkeit) vor dem Abzug von Zinsen, Steuern und Abschreibungen auf Sachanlagen und immaterielle Vermögensgegenstände. </t>
  </si>
  <si>
    <t>Fixed Mobile Convergence</t>
  </si>
  <si>
    <t>Fixed Mobile Convergence beschreibt das Zusammenwachsen von Festnetz und Mobilfunknetz, sodass Endnutzer – unabhängig vom Standort – unter einer Rufnummer auf jedem Gerät erreichbar sind.</t>
  </si>
  <si>
    <t>Geschäftskunde</t>
  </si>
  <si>
    <t>Geschäftskunden sind alle Endkunden, soweit sie keine Privatkunden sind (siehe unten).</t>
  </si>
  <si>
    <t>IMSI-Zuteilung</t>
  </si>
  <si>
    <t>Internationale Kennungen für Mobile Teilnehmer (International Mobile Subscriber Identities, IMSI) werden gemäß der Empfehlung E.212 der ITU für mobile drahtlose und drahtgebundene Dienste zur Adressierung von Teilnehmern benötigt. Rechtsgrundlage für die Zuteilung und die Nutzung von IMSIs ist der IMSI-Nummernplan. Darin ist festgelegt, wie die Nummern strukturiert sind, für welchen Zweck sie zu nutzen sind, wie das Antragsverfahren grundsätzlich organisiert ist und welche Nutzungsbedingungen zu beachten sind. Seit Inkrafttreten des Nummernplans können neben den MNOs auch MVNOs die Zuteilung eines IMSI-Blocks beantragen.</t>
  </si>
  <si>
    <t>International Roaming bezeichnet die Nutzung eines mobilen Endgerätes in einem ausländischen Mobilfunknetz für Telefonate, Nachrichten und mobile Daten. Im Rahmen der erforderlichen Angaben zur Datenabsatzmenge in Abfrage 2.2.1 ist der Datenverkehr, der durch International Roaming entsteht, auszuschließen.</t>
  </si>
  <si>
    <t>Listenpreis</t>
  </si>
  <si>
    <t>Der Listenpreis ist der in einer Preisliste angegebene, höchstwertige Basispreis einer Ware oder Dienstleistung. Er stellt das Standard‑Entgelt dar, das ein Abnehmer für eine klar definierte Art und Menge einer Wareneinheit zu zahlen hat und beinhaltet keine Rabattaktionen, Sonderpreise oder Aktionszuschläge.</t>
  </si>
  <si>
    <t>Mobilfunkinfrastruktur</t>
  </si>
  <si>
    <t xml:space="preserve">Privatkunde </t>
  </si>
  <si>
    <t>Privatkunden sind alle Endkunden, die als natürliche Personen Telekommunikationsdienstleistungen zu einem Zeck beziehen, der überwiegend weder ihrer gewerblichen noch ihrer selbständigen beruflichen Tätigkeit zugerechnet werden kann.</t>
  </si>
  <si>
    <t>SIM</t>
  </si>
  <si>
    <t>SIM-Profil</t>
  </si>
  <si>
    <t>Ein Satz von Parametern, einschließlich einer IMSI und einem Authentifizierungsschlüssel sowie anderer zugehöriger Daten, der es Geräten ermöglicht, sich gegenüber einem Mobilfunknetz zu authentifizieren und Zugang zu diesem zu erhalten. Es sind technologieunabhängig alle SIM-Profile zu erfassen (z.B. physische SIM-Karten, eSIM).</t>
  </si>
  <si>
    <t>Aktive SIM-Profile mit Prepaid-Tarif</t>
  </si>
  <si>
    <t>Bei der Zählung von aktiv genutzten SIM-Profilen sind nur solche zu erfassen, über die in den letzten drei Monaten kommuniziert oder zu denen eine Rechnung in diesem Zeitraum gestellt wurde. Erfasst werden sollen hierbei aktive SIM-Profile aus direkten Kundenverhältnisse inkl. SIM-Profile von Tochterunternehmen mit Mehrheitsanteil und aus Vertriebspartnerschaften. SIM-Profile zur M2M-Nutzung werden im Fragebogen an anderer Stelle separat abgefragt und sind hier nicht zu berücksichtigen.</t>
  </si>
  <si>
    <t>Aktive SIM-Profile zur M2M-Nutzung</t>
  </si>
  <si>
    <t>SIM-Profile mit Postpaid-Tarif</t>
  </si>
  <si>
    <t>Direkte Kundenverhältnisse inkl. SIM-Profile von Tochterunternehmen mit Mehrheitsanteil und aus Vertriebspartnerschaften. SIM-Profile mit Postpaid-Tarif werden per se als aktiv eingestuft, da deren Aktivität zumindest durch regelmäßige Zahlungen gegeben ist. SIM-Profile zur M2M-Nutzung werden im Fragebogen an anderer Stelle separat abgefragt und sind hier nicht zu berücksichtigen.</t>
  </si>
  <si>
    <t>Unternehmenstypen</t>
  </si>
  <si>
    <t>Diensteanbieter oder Service Provider (SP) haben das Recht, in eigenem Namen und auf eigene Rechnung Mobilfunkdienste des Frequenzzuteilungsinhabers zu vertreiben sowie Zusatzdienste im Rahmen des übertragenen Frequenznutzungsrechts zu entwickeln und ihren Kunden anzubieten. Sie übernehmen neben Verkauf und Distribution auch die Rechnungslegung und den Kundendienst, optional auch die SIM-Karten-Bereitstellung sowie den Betrieb einer Value-Added Service-Plattform (VAS: intelligentes Daten- und Herdenmanagement). Betreibt ein SP eine VAS-Plattform spricht man von einem enhanced SP oder Medium MVNO. Diensteanbieter verfügen somit über eine direkte Kundenbeziehung und können gleichzeitig ein vollständig netzunabhängiges Tarifportfolio anbieten (dieses kann sowohl MNO-Tarife als auch eigene Tarife umfassen).</t>
  </si>
  <si>
    <t xml:space="preserve">Ein Full Mobile Virtual Network Operator (MVNO) ist ein Anbieter von Mobilfunkdienstleistungen für die Öffentlichkeit, der über ein Kernnetzwerk (Core Network), aber kein Funknetz (d. h. keine Luftschnittstelle) verfügt. Das Kernnetzwerk umfasst hierbei ein Heimatregister (Home Location Register, HLR), eine Einrichtung zur Vermittlung von Sprach- und/oder Datenverbindungen (z. B. eine Gateway-Mobilfunk-Vermittlungsstelle, Gateway Mobile Switching Center, GMSC) sowie eine Zusammenschaltung mit mindestens einem MNO, dessen Funknetz verwendet wird. </t>
  </si>
  <si>
    <t>Reseller/Light MVNOs beschränken ihre Aktivitäten auf Verkauf/Distribution/Kundenorientierung. Sie beziehen die Tarifangebote von Mobilfunknetzbetreibern, verkaufen sie jedoch unter ihrer eigenen Marke weiter. Im Gegensatz zu Diensteanbietern haben sie dabei keinen Einfluss auf die Preisgestaltung oder die Ausgestaltung der Produkte. Sie bieten keine eigenen Tarife an, sondern erhalten für ihre Vertriebsaktivitäten eine Provision vom MNO.</t>
  </si>
  <si>
    <t xml:space="preserve">Zweitmarken (der MNOs) sind im Eigentum des jeweiligen Mobilfunknetzbetreibers. Diese sind somit von den Mobilfunknetzbetreibern abhängig und werden weitgehend von diesen kontrolliert. </t>
  </si>
  <si>
    <t xml:space="preserve">Ein Verbrauchskorb in dieser Abfrage stellt eine vordefinierte Tarifkategorie dar, die Mobilfunktarife mit ähnlichen Merkmalen (Datenvolumen, Minuten, Technologie, Geschwindigkeit) zusammenfasst. Ziel ist es hierbei, die Preisentwicklung der jeweiligen Nutzer‑ bzw. Tarif‑Segmente zu untersuchen. </t>
  </si>
  <si>
    <t>Verhandlungsgebot</t>
  </si>
  <si>
    <t>Das Verhandlungsgebot verpflichtet die Mobilfunknetzbetreiber, mit geeigneten Diensteanbietern/MVNO über die Mitnutzung von Funkkapazitäten zu verhandeln.</t>
  </si>
  <si>
    <t>Vorleistungsprodukte</t>
  </si>
  <si>
    <t>Hierunter fallen sämtliche von Telekommunikationsunternehmen erbrachte Leistungen, die andere Anbieter zu Großhandelspreisen abnehmen und für das Angebot eigener Telekommunikationsdienstleistungen gegenüber Endkunden nutzen.</t>
  </si>
  <si>
    <t>Das Bereitstellungsentgelt – häufig auch als Anschlusspreis oder Aktivierungsgebühr bezeichnet – ist eine einmalig fällige Gebühr, die beim Abschluss eines neuen Mobilfunkvertrags entsteht. Mit dieser Zahlung werden die Aufwendungen für die technische Einrichtung und die Aktivierung des Anschlusses (z. B. die Aktivierung der SIM‑Karte, die Registrierung im Netz) sowie die damit verbundenen administrativen Kosten abgedeckt.</t>
  </si>
  <si>
    <t>Ein Mobile Network Operator (MNO) oder auch Mobilfunknetzbetreiber ist ein Unternehmen, das unter Nutzung exklusiver Frequenzlizenzen ein eigenes öffentliches Mobilfunknetz aufbaut, betreibt und wartet und damit Mobilfunk‑ und mobile Breitbanddienste (Sprachanrufe, Daten, Roaming, Interconnection und Mehrwertservices) sowohl an Privat‑ und Geschäftskunden als auch an Drittanbieter wie MVNOs verkauft. Ein MNO stellt damit die physische Infrastruktur bereit, über die sämtliche Mobilfunkkommunikation und -services abgewickelt werden.</t>
  </si>
  <si>
    <t>International Roaming</t>
  </si>
  <si>
    <t xml:space="preserve">Aktive SIM-Profile, die zum überwiegend automatisierten Informationsaustausch zwischen technischen Einrichtungen wie z. B. Maschinen, Automaten, Fahrzeugen oder Messwerken (z. B. Strom-, Gas- und Wasserzählern) untereinander oder mit einer zentralen Datenverarbeitungsanlage genutzt werden. Die Kommunikation kann sowohl kabelgebunden als auch drahtlos erfolgen. Ein Mensch ist an der Kommunikation in der Regel nicht beteiligt, wobei eine begrenzte menschliche Beteiligung der Einordnung als M2M-Kommunikation nicht entgegensteht.
Ein SIM-Profil gilt als aktiv, wenn die mit dem SIM-Profil verbundenen mobilen Dienste in dem betreffenden Zeitraum mindestens einmal in Anspruch genommen wurden oder es im Netz aktiviert und bereit ist, die ihm zugedachte Aufgabe zu erfüllen.
In den Datenangaben sind M2M-Profile zu berücksichtigen, die in öffentlichen zellularen Mobilfunknetzen (2G, 4G, 5G) sowie in Low Power Wide Area Networks (LPWAN) genutzt werden. Zu den lizensierten LPWAN-Funktechnologien zählen Narrowband Internet of Things (NB-IoT), Extended Coverage GSM (EC-GSM) und Long Term Evolution for Machines (LTE-M).
Von der Definition sind aktive M2M-Profile umfasst, die tarifgebunden oder bedingt durch das Endgerät für M2M-Anwendungen genutzt werden, unabhängig von der Kundengruppe (Privat-/Geschäftskunden), der Kategorie der vergebenen IMSI oder Rufnummer für mobile Dienste (national, international, andere Länder), der Bindung an das Netzwerk (z. B. Global-SIM, die einem virtuellen Heimatland zugeordnet sind und sich immer im Roaming befinden), der SIM-Kategorie (z. B. Kunststoff-SIM, eSIM) und der geographischen Nutzung.
</t>
  </si>
  <si>
    <t>Soweit nicht anders angegeben, bezieht sich die Datenabfrage auf den Stichtag 31.12. des jeweiligen Jahres.</t>
  </si>
  <si>
    <t xml:space="preserve">vorangegangenen Antworten nicht einschlägig. </t>
  </si>
  <si>
    <t xml:space="preserve">3.1.2.3 Außenumsatzerlöse mit Festnetz- und Mobilfunknetzbetreibern (Vorleistung/Großhandel) </t>
  </si>
  <si>
    <t xml:space="preserve">4.2.1 Welche weiteren Kennzahlen halten Sie für relevant zur Beurteilung der Wettbewerbssituation? </t>
  </si>
  <si>
    <r>
      <rPr>
        <b/>
        <sz val="9.5"/>
        <rFont val="Arial"/>
        <family val="2"/>
      </rPr>
      <t>2.</t>
    </r>
    <r>
      <rPr>
        <sz val="9.5"/>
        <rFont val="Arial"/>
        <family val="2"/>
      </rPr>
      <t xml:space="preserve"> dass reine Datentarife von „klassischen“ Mobilfunktarifen (Sprache/Daten) differenziert werden;</t>
    </r>
  </si>
  <si>
    <r>
      <rPr>
        <b/>
        <sz val="9.5"/>
        <rFont val="Arial"/>
        <family val="2"/>
      </rPr>
      <t>3.</t>
    </r>
    <r>
      <rPr>
        <sz val="9.5"/>
        <rFont val="Arial"/>
        <family val="2"/>
      </rPr>
      <t xml:space="preserve"> es, einen repräsentativen Überblick über die Gesamtkundenbasis als auch der angebotenen Produkte </t>
    </r>
  </si>
  <si>
    <t xml:space="preserve">Die vorliegende Zuordnungshilfe soll die Befragten dabei unterstützen, die jeweiligen Tarife den passenden Verbrauchskörben zuzuordnen. Die der Zuordnungshilfe zugrundeliegende Logik </t>
  </si>
  <si>
    <t>Die Absatzmenge bezeichnet die Menge an Daten, die ein Mobilfunknetzbetreiber innerhalb einer definierten Zeiteinheit an Diensteanbieter bzw. MVNOs verkauft oder die von diesen bei dem Mobilfunknetzbetreiber eingekauft wird. Sie umfasst hierbei sämtliche über das Mobilfunknetz bereitgestellte Datenkapazitäten (z. B. Datenvolumen für Internet, Sprach‑ und Videodienste).</t>
  </si>
  <si>
    <t xml:space="preserve"> einschließlich einmaliger Bereitstellungskosten, betrachtet. Zielsetzung ist, für jeden einzelnen Verbrauchskorb die Preisentwicklung der günstigsten Tarife über den betrachteten Zeitraum nachvollziehbar darzustellen und </t>
  </si>
  <si>
    <t xml:space="preserve">damit aufzuzeigen, wie sich die günstigsten Preise in den jeweiligen Verbrauchskörben entwickelt haben. In den nachfolgenden Beispielen 3a und 3b wird aufgezeigt, wie die Tarife in die unterschiedlichen Verbrauchskörbe </t>
  </si>
  <si>
    <t>einsortiert werden:</t>
  </si>
  <si>
    <t>In der nächsten Tabelle erhalten Sie einen automatischen, unverbindlichen Hinweis, ob Ihre Beantwortung der Tabelle die Anforderung, dass für jeden Verbrauchskorb
mindestens ein Tarif angegeben sein muss, erfüllt:</t>
  </si>
  <si>
    <t xml:space="preserve">Ein Betriebs- und Geschäftsgeheimnis ist jede im Zusammenhang mit einem Betrieb stehende Tatsache, die nicht offenkundig, sondern nur einem eng begrenzten </t>
  </si>
  <si>
    <r>
      <t xml:space="preserve">Angebotszeitraum </t>
    </r>
    <r>
      <rPr>
        <sz val="8.5"/>
        <rFont val="Arial"/>
        <family val="2"/>
      </rPr>
      <t>[mm.jj – mm.jj]</t>
    </r>
  </si>
  <si>
    <t>Wert</t>
  </si>
  <si>
    <t>Name</t>
  </si>
  <si>
    <t>Kennzahl</t>
  </si>
  <si>
    <t>Umsatzerlöse</t>
  </si>
  <si>
    <t>Durchschnittliche Vertragslaufzeit</t>
  </si>
  <si>
    <t>Preisanpassungsklauseln</t>
  </si>
  <si>
    <t>Verlängerungsoptionen</t>
  </si>
  <si>
    <t>Durchschnittliche Kündigungsfrist</t>
  </si>
  <si>
    <t>Besondere Regelungen</t>
  </si>
  <si>
    <t>Exklusivitätsbestimmungen</t>
  </si>
  <si>
    <t>% Umsatz</t>
  </si>
  <si>
    <t>Regelung Endkundenbestände Vertragsbeendigung</t>
  </si>
  <si>
    <t>Dauer Endkundenbestände</t>
  </si>
  <si>
    <t>Dauer Exklusivität</t>
  </si>
  <si>
    <t>Max. Downloadgeschwindigkeit</t>
  </si>
  <si>
    <t>Preis Datenverkehr</t>
  </si>
  <si>
    <t>Regelung Zukunftstechnologien</t>
  </si>
  <si>
    <t>Kundenart</t>
  </si>
  <si>
    <t>Privatkunden</t>
  </si>
  <si>
    <t>SIM Prepaid</t>
  </si>
  <si>
    <t>SIM Postpaid</t>
  </si>
  <si>
    <t>SIM M2M</t>
  </si>
  <si>
    <t>Rufnummern ohne IMSI</t>
  </si>
  <si>
    <t>SIM-Profile</t>
  </si>
  <si>
    <t>Netz</t>
  </si>
  <si>
    <t>Telekom</t>
  </si>
  <si>
    <t>Vodafone</t>
  </si>
  <si>
    <t>Telefónica</t>
  </si>
  <si>
    <t>1&amp;1</t>
  </si>
  <si>
    <t>Außenumsatzerlöse SP/MVNO</t>
  </si>
  <si>
    <t>Außenumsatzerlöse Endkunden</t>
  </si>
  <si>
    <t>Außenumsatzerlöse Festnetz/Mobilfunk</t>
  </si>
  <si>
    <t>Durchschnittlicher Datenverbrauch</t>
  </si>
  <si>
    <t>Netto-Neukunden</t>
  </si>
  <si>
    <t>Endkundenprodukt</t>
  </si>
  <si>
    <t>Angebotszeitraum</t>
  </si>
  <si>
    <t>Funktechnologie</t>
  </si>
  <si>
    <t>Datenvolumen</t>
  </si>
  <si>
    <t>Freiminuten</t>
  </si>
  <si>
    <t>Kundenbasis</t>
  </si>
  <si>
    <t>Umsatz</t>
  </si>
  <si>
    <t>Listenpreis Bereitstellungsentgelt</t>
  </si>
  <si>
    <t>Nutzerprofil</t>
  </si>
  <si>
    <t>Post-paid/Pre-paid</t>
  </si>
  <si>
    <t>5G (SA)</t>
  </si>
  <si>
    <t>5G (NSA)</t>
  </si>
  <si>
    <t>Max. Uploadgeschwindigkeit</t>
  </si>
  <si>
    <t>Verhandlung</t>
  </si>
  <si>
    <t>Anfrage/Nachfrage</t>
  </si>
  <si>
    <t xml:space="preserve">Einseitige rechtsgeschäftliche Kontakte im Vorfeld einer Verhandlung, die auf einen Vertragsabschluss zielen. </t>
  </si>
  <si>
    <t xml:space="preserve">3.1.4.1 Waren in den letzten drei Jahren (2023-2025) in Ihrem Portfolio Bündelprodukte </t>
  </si>
  <si>
    <t xml:space="preserve">2.1.1 Mit welchen Unternehmen (MNOs bzw. MVNOs/Diensteanbieter) bestehen/bestanden Vereinbarungen über Mobilfunk-Vorleistungsprodukte </t>
  </si>
  <si>
    <t>in den letzten Jahren?</t>
  </si>
  <si>
    <t>2.3.1 Gibt es beim Angebot/Bezug von Vorleistungsprodukten Konditionen, die als einschränkend wahrgenommen werden?</t>
  </si>
  <si>
    <t xml:space="preserve">und MVNO erhalten oder diesen aktiv angeboten? </t>
  </si>
  <si>
    <t>beantwortenden Unternehmens.</t>
  </si>
  <si>
    <t xml:space="preserve">Die Angaben in den nachfolgenden Fragen 1.5.1-1.5.4 beziehen sich ausschließlich auf die Mobilfunksparte des </t>
  </si>
  <si>
    <t xml:space="preserve">Sollten Sie im Abfragezeitraum durch eine Doppelstellung sowohl die Funktion eines MNO als auch eines MVNO </t>
  </si>
  <si>
    <t>erforderlich.</t>
  </si>
  <si>
    <t xml:space="preserve">eingenommen haben, bitten wir um die Einreichung von zwei Fragebögen. Hierbei ist eine sachgerechte Abgrenzung </t>
  </si>
  <si>
    <t>Tabelle 6: Verbrauchskörbe günstigste Tarife</t>
  </si>
  <si>
    <t>Anmerkungen zu den Angaben dieser Seite</t>
  </si>
  <si>
    <t>3.2.1 Verbrauchskorbbetrachtung der umsatzstärksten Tarife</t>
  </si>
  <si>
    <r>
      <rPr>
        <b/>
        <sz val="9.5"/>
        <rFont val="Arial"/>
        <family val="2"/>
      </rPr>
      <t>Tabelle 2:</t>
    </r>
    <r>
      <rPr>
        <sz val="9.5"/>
        <rFont val="Arial"/>
        <family val="2"/>
      </rPr>
      <t xml:space="preserve"> Umsatzstärkste Tarife</t>
    </r>
  </si>
  <si>
    <r>
      <rPr>
        <sz val="12"/>
        <rFont val="Arial"/>
        <family val="2"/>
      </rPr>
      <t xml:space="preserve">zu 3.2.1 </t>
    </r>
    <r>
      <rPr>
        <b/>
        <sz val="12"/>
        <rFont val="Arial"/>
        <family val="2"/>
      </rPr>
      <t>Verbrauchskorbbetrachtung der umsatzstärksten Tarife</t>
    </r>
  </si>
  <si>
    <r>
      <rPr>
        <b/>
        <sz val="9.5"/>
        <rFont val="Arial"/>
        <family val="2"/>
      </rPr>
      <t>1.</t>
    </r>
    <r>
      <rPr>
        <sz val="9.5"/>
        <rFont val="Arial"/>
        <family val="2"/>
      </rPr>
      <t xml:space="preserve"> jedem erfüllten Kriterium aus </t>
    </r>
    <r>
      <rPr>
        <i/>
        <sz val="9.5"/>
        <rFont val="Arial"/>
        <family val="2"/>
      </rPr>
      <t>Tabelle 2: Umsatzstärkste Tarife</t>
    </r>
    <r>
      <rPr>
        <sz val="9.5"/>
        <rFont val="Arial"/>
        <family val="2"/>
      </rPr>
      <t xml:space="preserve"> wird ein Punktwert (Pkt.) zugeordnet:</t>
    </r>
  </si>
  <si>
    <t xml:space="preserve">Der Begriff der Verhandlung umfasst alle Formen rechtsgeschäftlicher Kontakte im Vorfeld eines Vertragsabschlusses im weitesten Sinne, die auf einen Vertragsabschluss zielen. Beispiele sind Vorgespräche, der wechselseitige Informationsaustausch und der Austausch von Vertragsentwürfen. Vertragsverhandlungen erfordern einen zweiseitigen, aktiven Austausch von Informationen, Vorschlägen und/oder Daten im Hinblick auf eine mögliche rechtsgeschäftliche Bindung.
</t>
  </si>
  <si>
    <t>1.3 Geschäftsmodell im Mobilfunkmarkt</t>
  </si>
  <si>
    <r>
      <t xml:space="preserve">Nachfragen Diensteanbieter/MVNO </t>
    </r>
    <r>
      <rPr>
        <sz val="8.5"/>
        <rFont val="Arial"/>
        <family val="2"/>
      </rPr>
      <t>[Anzahl]</t>
    </r>
  </si>
  <si>
    <r>
      <t>Proaktive Angebote MNO</t>
    </r>
    <r>
      <rPr>
        <sz val="8.5"/>
        <rFont val="Arial"/>
        <family val="2"/>
      </rPr>
      <t xml:space="preserve"> [Anzahl]</t>
    </r>
  </si>
  <si>
    <t>2.4.2 Mit wie vielen dieser Unternehmen hat Ihr Unternehmen Verhandlungen über Mobilfunkvorleistungszugang geführt?</t>
  </si>
  <si>
    <t>Anzahl Nachfragen</t>
  </si>
  <si>
    <t>Anzahl Angebote</t>
  </si>
  <si>
    <t xml:space="preserve">2.5.1.1 Wie lange ist die durchschnittliche vertragliche Laufzeit Ihrer Verträge über solche Leistungen, sofern diese Laufzeit begrenzt ist? Sollte die Mehrzahl der Verträge eine </t>
  </si>
  <si>
    <t>unbegrenzte Laufzeit haben, geben Sie im Antwortfeld bitte einen entsprechenden Hinweis ("unbegrenzt") an.</t>
  </si>
  <si>
    <r>
      <t xml:space="preserve">Angabe </t>
    </r>
    <r>
      <rPr>
        <sz val="8.5"/>
        <rFont val="Arial"/>
        <family val="2"/>
      </rPr>
      <t>[Freitext]</t>
    </r>
  </si>
  <si>
    <t>2.6 National Roaming</t>
  </si>
  <si>
    <t>2.6.1 Welche Aspekte des Zugangs zu nationalem Roaming sind relevant für eine Beurteilung der Wettbewerbsverhältnisse?</t>
  </si>
  <si>
    <t>Soll-Absatzmenge</t>
  </si>
  <si>
    <t>3.1.1.2 Aktive SIM-Profile auf ihrem Netz von Teilnehmern konzernunabhängiger Service-Provider (SP)</t>
  </si>
  <si>
    <t>und mobiler virtueller Netzbetreiber (MVNO), getrennt nach Privat- und Geschäftskunden</t>
  </si>
  <si>
    <t xml:space="preserve">3.1.1.3 Aktive SIM-Profile aus Ihnen originär zugeteilten Rufnummernblöcken, getrennt nach Privat- </t>
  </si>
  <si>
    <r>
      <t xml:space="preserve">Art </t>
    </r>
    <r>
      <rPr>
        <sz val="8.5"/>
        <rFont val="Arial"/>
        <family val="2"/>
      </rPr>
      <t>(z.B. Vorleistungsbezug oder Wholesale-Verbot) (Freitext)</t>
    </r>
  </si>
  <si>
    <t>3.2.2  Günstigster Tarif je Verbrauchskorb</t>
  </si>
  <si>
    <r>
      <rPr>
        <b/>
        <sz val="9.5"/>
        <rFont val="Arial"/>
        <family val="2"/>
      </rPr>
      <t xml:space="preserve">Tabelle 4: </t>
    </r>
    <r>
      <rPr>
        <sz val="9.5"/>
        <rFont val="Arial"/>
        <family val="2"/>
      </rPr>
      <t>günstigste Tarife je Verbrauchskorb</t>
    </r>
  </si>
  <si>
    <r>
      <rPr>
        <b/>
        <sz val="9.5"/>
        <rFont val="Arial"/>
        <family val="2"/>
      </rPr>
      <t>Tabelle 5:</t>
    </r>
    <r>
      <rPr>
        <sz val="9.5"/>
        <rFont val="Arial"/>
        <family val="2"/>
      </rPr>
      <t xml:space="preserve"> Verbrauchskörbe günstigste Tarife</t>
    </r>
  </si>
  <si>
    <r>
      <rPr>
        <sz val="12"/>
        <rFont val="Arial"/>
        <family val="2"/>
      </rPr>
      <t xml:space="preserve">zu 3.2.2 </t>
    </r>
    <r>
      <rPr>
        <b/>
        <sz val="12"/>
        <rFont val="Arial"/>
        <family val="2"/>
      </rPr>
      <t>Günstigster Tarif je Verbrauchskorb</t>
    </r>
  </si>
  <si>
    <t xml:space="preserve">Nachdem im vorherigen Teil der Abfrage die umsatzstärksten Tarife den entsprechenden Verbrauchskörben zugeordnet wurden, folgt nun die Abfrage der preisgünstigsten Tarifoptionen für jeden Verbrauchskorb. Die Betrachtung umfasst </t>
  </si>
  <si>
    <t xml:space="preserve">dieselben sechs Verbrauchskörbe (siehe Tabelle 3) - allerdings soll an dieser Stelle - anders als bei der Berechnung des Mittelwerts, bei der die Zuordnung in die Verbrauchskörbe anhand eines Punktesystems erfolgt ist - für jeden einzelnen </t>
  </si>
  <si>
    <r>
      <t xml:space="preserve">Verbrauchskorb der günstigste Mobilfunktarif ermittelt werden, der </t>
    </r>
    <r>
      <rPr>
        <u/>
        <sz val="9.5"/>
        <rFont val="Arial"/>
        <family val="2"/>
      </rPr>
      <t>alle Kriterien</t>
    </r>
    <r>
      <rPr>
        <sz val="9.5"/>
        <rFont val="Arial"/>
        <family val="2"/>
      </rPr>
      <t xml:space="preserve"> eines Verbrauchskorbs erfüllt. Zur Ermittlung vergleichbarer Preise werden die Kosten für jeden Tarif über einen Zeitraum von 24 Monaten,</t>
    </r>
  </si>
  <si>
    <t>3.2.2 Dateneingabe</t>
  </si>
  <si>
    <t>2.4.7 Wie viele dieser Verhandlungen wurden abgebrochen bzw. nicht weiterverfolgt?</t>
  </si>
  <si>
    <r>
      <t xml:space="preserve">ARPU </t>
    </r>
    <r>
      <rPr>
        <sz val="8.5"/>
        <rFont val="Arial"/>
        <family val="2"/>
      </rPr>
      <t>[in €/Kunde, bezogen auf Erlöse aus Mobilfunkdienstleistungen]</t>
    </r>
  </si>
  <si>
    <t>*Monat der (De-)Aktivierung zeitanteilig</t>
  </si>
  <si>
    <t>2.4.3 Wie viele Nachfragen nach Mobilfunkvorleistungszugang hat Ihr Unternehmen im Abfragezeitraum an Mobilfunknetzbetreiber gestellt?</t>
  </si>
  <si>
    <t>Nachfragen nach Mobilfunkvorleistungen umfassen sowohl erstmalige Nachfragen als auch Nachfragen nach Mobilfunkvorleistungen zu geänderten Bedingungen im</t>
  </si>
  <si>
    <t xml:space="preserve"> Zusammenhang mit bestehenden Vertragsverhältnissen.</t>
  </si>
  <si>
    <t>Name des Tarifs</t>
  </si>
  <si>
    <t>2.2.1 Dateneingabe Rohstoff-Modell</t>
  </si>
  <si>
    <t>2.2.1 Dateneingabe Retail-Minus-Modell</t>
  </si>
  <si>
    <r>
      <t xml:space="preserve">Verkaufte/eingekaufte Einzelverträge </t>
    </r>
    <r>
      <rPr>
        <sz val="8.5"/>
        <color theme="1"/>
        <rFont val="Arial"/>
        <family val="2"/>
      </rPr>
      <t>[Anzahl]</t>
    </r>
  </si>
  <si>
    <r>
      <t xml:space="preserve">Max. Uploadgeschwindigkeit </t>
    </r>
    <r>
      <rPr>
        <sz val="8.5"/>
        <color theme="1"/>
        <rFont val="Arial"/>
        <family val="2"/>
      </rPr>
      <t>[in Mbit/s]</t>
    </r>
  </si>
  <si>
    <r>
      <t xml:space="preserve">Max. Downloadgeschwindigkeit </t>
    </r>
    <r>
      <rPr>
        <sz val="8.5"/>
        <color theme="1"/>
        <rFont val="Arial"/>
        <family val="2"/>
      </rPr>
      <t>[in Mbit/s]</t>
    </r>
  </si>
  <si>
    <r>
      <t>inkl. Datenvolumen</t>
    </r>
    <r>
      <rPr>
        <vertAlign val="superscript"/>
        <sz val="9.5"/>
        <color theme="1"/>
        <rFont val="Arial"/>
        <family val="2"/>
      </rPr>
      <t>1</t>
    </r>
    <r>
      <rPr>
        <b/>
        <sz val="9.5"/>
        <color theme="1"/>
        <rFont val="Arial"/>
        <family val="2"/>
      </rPr>
      <t xml:space="preserve"> </t>
    </r>
    <r>
      <rPr>
        <sz val="8.5"/>
        <color theme="1"/>
        <rFont val="Arial"/>
        <family val="2"/>
      </rPr>
      <t>(ungedrosselt, pro Monat) [GB]</t>
    </r>
  </si>
  <si>
    <r>
      <t xml:space="preserve">Preis Datenverkehr </t>
    </r>
    <r>
      <rPr>
        <sz val="8.5"/>
        <color theme="1"/>
        <rFont val="Arial"/>
        <family val="2"/>
      </rPr>
      <t>[in €/GB]</t>
    </r>
  </si>
  <si>
    <r>
      <t>Max. Uploadgeschwindigkeit</t>
    </r>
    <r>
      <rPr>
        <b/>
        <sz val="8.5"/>
        <color theme="1"/>
        <rFont val="Arial"/>
        <family val="2"/>
      </rPr>
      <t xml:space="preserve"> </t>
    </r>
    <r>
      <rPr>
        <sz val="8.5"/>
        <color theme="1"/>
        <rFont val="Arial"/>
        <family val="2"/>
      </rPr>
      <t>[in Mbit/s]</t>
    </r>
  </si>
  <si>
    <r>
      <t>Soll-Absatzmenge</t>
    </r>
    <r>
      <rPr>
        <b/>
        <sz val="8.5"/>
        <color theme="1"/>
        <rFont val="Arial"/>
        <family val="2"/>
      </rPr>
      <t xml:space="preserve"> </t>
    </r>
    <r>
      <rPr>
        <sz val="8.5"/>
        <color theme="1"/>
        <rFont val="Arial"/>
        <family val="2"/>
      </rPr>
      <t>[in TB]</t>
    </r>
  </si>
  <si>
    <r>
      <t xml:space="preserve">Gesamtumsatz im Kalenderjahr </t>
    </r>
    <r>
      <rPr>
        <sz val="8.5"/>
        <color theme="1"/>
        <rFont val="Arial"/>
        <family val="2"/>
      </rPr>
      <t>(netto) [€]</t>
    </r>
  </si>
  <si>
    <r>
      <t xml:space="preserve">Weitere wesentliche Vertragskondititionen </t>
    </r>
    <r>
      <rPr>
        <sz val="9.5"/>
        <color theme="1"/>
        <rFont val="Arial"/>
        <family val="2"/>
      </rPr>
      <t>(z.B. einmalige oder regelmäßige Gebühren)</t>
    </r>
    <r>
      <rPr>
        <b/>
        <sz val="9.5"/>
        <color theme="1"/>
        <rFont val="Arial"/>
        <family val="2"/>
      </rPr>
      <t xml:space="preserve"> </t>
    </r>
    <r>
      <rPr>
        <sz val="8.5"/>
        <color theme="1"/>
        <rFont val="Arial"/>
        <family val="2"/>
      </rPr>
      <t>[Freitext]</t>
    </r>
  </si>
  <si>
    <r>
      <t xml:space="preserve">Teilen Sie uns bitte für die Jahre 2023-2025 für jeden Verbrauchskorb (siehe </t>
    </r>
    <r>
      <rPr>
        <i/>
        <sz val="9.5"/>
        <rFont val="Arial"/>
        <family val="2"/>
      </rPr>
      <t>Tabelle 5: Verbrauchskörbe günstigste Tarife</t>
    </r>
    <r>
      <rPr>
        <sz val="9.5"/>
        <rFont val="Arial"/>
        <family val="2"/>
      </rPr>
      <t xml:space="preserve">) den jeweils günstigsten Tarif aus all Ihren Mobilfunktarifen mit, der </t>
    </r>
    <r>
      <rPr>
        <u/>
        <sz val="9.5"/>
        <rFont val="Arial"/>
        <family val="2"/>
      </rPr>
      <t>alle</t>
    </r>
    <r>
      <rPr>
        <sz val="9.5"/>
        <rFont val="Arial"/>
        <family val="2"/>
      </rPr>
      <t xml:space="preserve"> Kriterien des jeweiligen Verbrauchskorbs erfüllt und tragen Sie die Ergebnisse in </t>
    </r>
    <r>
      <rPr>
        <i/>
        <sz val="9.5"/>
        <rFont val="Arial"/>
        <family val="2"/>
      </rPr>
      <t>Tabelle 4: günstigste Tarife je Verbrauchskorb zusammen</t>
    </r>
    <r>
      <rPr>
        <sz val="9.5"/>
        <rFont val="Arial"/>
        <family val="2"/>
      </rPr>
      <t xml:space="preserve">. Die entsprechende Tabelle ist auf dem separaten Arbeitsblatt </t>
    </r>
    <r>
      <rPr>
        <i/>
        <sz val="9.5"/>
        <rFont val="Arial"/>
        <family val="2"/>
      </rPr>
      <t>3.2.2 Dateneingabe</t>
    </r>
    <r>
      <rPr>
        <sz val="9.5"/>
        <rFont val="Arial"/>
        <family val="2"/>
      </rPr>
      <t xml:space="preserve"> zu finden. Die Tarife sollen hierbei bundesweit verfügbar sein und mindestens sechs Monate im Jahr sowohl für Neu- als auch Bestandskunden angeboten werden bzw. worden sein. Zur Ermittlung vergleichbarer Preise werden die Kosten für jeden Tarif über einen Zeitraum von 24 Monaten, einschließlich einmaliger Bereitstellungskosten, betrachtet. Anders als in Abfrage </t>
    </r>
    <r>
      <rPr>
        <i/>
        <sz val="9.5"/>
        <rFont val="Arial"/>
        <family val="2"/>
      </rPr>
      <t>3.2.1</t>
    </r>
    <r>
      <rPr>
        <sz val="9.5"/>
        <rFont val="Arial"/>
        <family val="2"/>
      </rPr>
      <t xml:space="preserve"> soll die Einordnung hier nicht anhand der Zuordnungshilfe erfolgen - die angegebenen Tarife für die jeweiligen Verbrauchskörbe sollen jedes einzelne Kriterium </t>
    </r>
    <r>
      <rPr>
        <u/>
        <sz val="9.5"/>
        <rFont val="Arial"/>
        <family val="2"/>
      </rPr>
      <t>mindestens</t>
    </r>
    <r>
      <rPr>
        <sz val="9.5"/>
        <rFont val="Arial"/>
        <family val="2"/>
      </rPr>
      <t xml:space="preserve"> erfüllen. Weiterführende Informationen hierzu finden Sie im Arbeitsblatt </t>
    </r>
    <r>
      <rPr>
        <i/>
        <sz val="9.5"/>
        <rFont val="Arial"/>
        <family val="2"/>
      </rPr>
      <t>Methodik</t>
    </r>
    <r>
      <rPr>
        <sz val="9.5"/>
        <rFont val="Arial"/>
        <family val="2"/>
      </rPr>
      <t xml:space="preserve">. </t>
    </r>
  </si>
  <si>
    <t>Anzahl Einzelverträge</t>
  </si>
  <si>
    <t>Gesamtumsatz</t>
  </si>
  <si>
    <t>2.5.1.2 Gibt es Preisanpassungsklauseln in diesen Verträgen?</t>
  </si>
  <si>
    <t>2.5.1.3 Gibt es sonstige Anpassungsmöglichkeiten oder weitere Anmerkungen?</t>
  </si>
  <si>
    <t>Bitte beantworten Sie diese Frage, sofern sie für Ihr Unternehmen zutreffend ist.</t>
  </si>
  <si>
    <t>Bitte beantworten Sie diese Frage nur, sofern sie für Ihr Unternehmen relevant ist.</t>
  </si>
  <si>
    <t xml:space="preserve">Für Eingaben zum Rohstoff-Modell gilt: Preise für den Datenverkehr pro Gigabyte jeweils zum Stichtag 31.12. der letzten drei Jahre. Ausgenommen hiervon sind Vereinbarungen </t>
  </si>
  <si>
    <t xml:space="preserve">im Zusammenhang mit International Roaming-Diensten. Sofern keine Regelung über eine Bepreisung des Datenverkehrs nach der in Anspruch genommenen tatsächlichen </t>
  </si>
  <si>
    <t>Datenverkehrsmenge existiert, so wird um einen entsprechenden Hinweis gebeten.</t>
  </si>
  <si>
    <r>
      <t>Netto-Neukunden</t>
    </r>
    <r>
      <rPr>
        <sz val="8.5"/>
        <rFont val="Arial"/>
        <family val="2"/>
      </rPr>
      <t xml:space="preserve"> (EOP-BOP)/BOP, bezogen auf Verträge [in %]</t>
    </r>
  </si>
  <si>
    <t>Die Kennzahl Average Revenue per User (ARPU) erfasst sämtliche Erlöse, die Mobilfunkkunden in einem bestimmten Zeitraum im Durchschnitt generieren. Er wird ermittelt, indem sämtliche Erlöse, die das Unternehmen aus dem Mobilfunkportfolio erzielt, über die Anzahl der aktiven Kunden im selben Zeitraum aggregiert und anschließend durch die Kundenzahl dividiert werden. Die Erlöse umfassen Mobilfunktarife inklusive Grundgebühren, Rabatte, variable Umsätze mit Serviceumsätzen wie Sprache, Daten, SMS, jedoch ohne Hardwarekosten, ohne Drittanbieterumsätze, ohne Anschlusskosten, ohne sog. Einmal-Gutschriften (z.B. bei Hardwareverzicht oder Akquisition). Bei Mobilfunkprodukten als Teil eines Bündelproduktes ist eine sachgerechte Abgrenzung zu treffen.</t>
  </si>
  <si>
    <r>
      <t xml:space="preserve">Durchschnittlicher Datenverbrauch </t>
    </r>
    <r>
      <rPr>
        <sz val="8.5"/>
        <rFont val="Arial"/>
        <family val="2"/>
      </rPr>
      <t>pro Vertrag pro Monat* [in GB]</t>
    </r>
  </si>
  <si>
    <t>Kundentyp</t>
  </si>
  <si>
    <r>
      <t xml:space="preserve">Privat- oder Geschäftskunden </t>
    </r>
    <r>
      <rPr>
        <sz val="8.5"/>
        <rFont val="Arial"/>
        <family val="2"/>
      </rPr>
      <t>[Angabe]</t>
    </r>
  </si>
  <si>
    <r>
      <t xml:space="preserve">Weiter Anmerkungen zu den Angaben in Kapitel 2.5.3 </t>
    </r>
    <r>
      <rPr>
        <sz val="8.5"/>
        <rFont val="Arial"/>
        <family val="2"/>
      </rPr>
      <t>[Freitext]</t>
    </r>
  </si>
  <si>
    <r>
      <t>Weitere Anmerkungen zu den Angaben in Kapitel 2.5.1</t>
    </r>
    <r>
      <rPr>
        <sz val="8.5"/>
        <rFont val="Arial"/>
        <family val="2"/>
      </rPr>
      <t xml:space="preserve"> [Freitext]</t>
    </r>
  </si>
  <si>
    <r>
      <t>Weitere Anmerkungen zu den Angaben in Kapitel 2.5.2</t>
    </r>
    <r>
      <rPr>
        <sz val="8.5"/>
        <rFont val="Arial"/>
        <family val="2"/>
      </rPr>
      <t xml:space="preserve"> [Freitext]</t>
    </r>
  </si>
  <si>
    <r>
      <t>Weitere Anmerkungen zu den Angaben in Kapitel 2.4</t>
    </r>
    <r>
      <rPr>
        <sz val="8.5"/>
        <rFont val="Arial"/>
        <family val="2"/>
      </rPr>
      <t xml:space="preserve"> [Freitext]</t>
    </r>
  </si>
  <si>
    <r>
      <t xml:space="preserve">Teilen Sie uns bitte mit Hilfe von </t>
    </r>
    <r>
      <rPr>
        <i/>
        <sz val="9.5"/>
        <rFont val="Arial"/>
        <family val="2"/>
      </rPr>
      <t>Tabelle 2: Umsatzstärkste Tarife</t>
    </r>
    <r>
      <rPr>
        <sz val="9.5"/>
        <rFont val="Arial"/>
        <family val="2"/>
      </rPr>
      <t xml:space="preserve"> Ihre zehn umsatzstärksten Mobilfunktarife – bereinigt um Leistungen, die keiner Mobilfunkleistung zugerechnet werden können – für die Jahre 2023-2025 mit. Für die Auswahl der umsatzstärksten Tarife ist dabei unerheblich, ob sich diese an Privat- oder Geschäftskunden richten. Sollte ein Tarif beiden Kundengruppen abgeboten werden, soll dieser der überwiegenden Kundengruppe zugeordnet werden. Die entsprechende Tabelle ist auf dem separaten Arbeitsblatt </t>
    </r>
    <r>
      <rPr>
        <i/>
        <sz val="9.5"/>
        <rFont val="Arial"/>
        <family val="2"/>
      </rPr>
      <t>3.2.1 Dateneingabe</t>
    </r>
    <r>
      <rPr>
        <sz val="9.5"/>
        <rFont val="Arial"/>
        <family val="2"/>
      </rPr>
      <t xml:space="preserve"> zu finden. Ordnen Sie diese zehn umsatzstärksten Tarife in einem weiteren Schritt den vorgegebenen Verbrauchskörben mit Hilfe der bereitgestellten Zuordnungshilfe zu, welche sich am Ende von </t>
    </r>
    <r>
      <rPr>
        <i/>
        <sz val="9.5"/>
        <rFont val="Arial"/>
        <family val="2"/>
      </rPr>
      <t>Tabelle 2</t>
    </r>
    <r>
      <rPr>
        <sz val="9.5"/>
        <rFont val="Arial"/>
        <family val="2"/>
      </rPr>
      <t xml:space="preserve"> – ebenfalls auf dem Arbeitsblatt </t>
    </r>
    <r>
      <rPr>
        <i/>
        <sz val="9.5"/>
        <rFont val="Arial"/>
        <family val="2"/>
      </rPr>
      <t>3.2.1 Dateneingabe</t>
    </r>
    <r>
      <rPr>
        <sz val="9.5"/>
        <rFont val="Arial"/>
        <family val="2"/>
      </rPr>
      <t xml:space="preserve"> – befindet. Die genannten Endkundenprodukte sollten hierbei bundesweit verfügbar sein und mindestens sechs Monate im Jahr sowohl für Neu- als auch Bestandskunden angeboten werden bzw. worden sein. Sofern in einem Verbrauchskorb keiner der zehn umsatzstärksten Tarife enthalten ist, geben Sie pro Korb mindestens einen zusätzlichen Tarif an, der den umsatzstärksten Mobilfunktarif in diesem Verbrauchskorb repräsentiert. Weiterführende Informationen zur Methodik finden Sie im Arbeitsblatt </t>
    </r>
    <r>
      <rPr>
        <i/>
        <sz val="9.5"/>
        <rFont val="Arial"/>
        <family val="2"/>
      </rPr>
      <t>Methodik</t>
    </r>
    <r>
      <rPr>
        <sz val="9.5"/>
        <rFont val="Arial"/>
        <family val="2"/>
      </rPr>
      <t>.</t>
    </r>
  </si>
  <si>
    <t xml:space="preserve">3.1.3.1 Wie haben sich folgende Kennzahlen in den letzten drei Jahren (2023-2025) entwickelt? </t>
  </si>
  <si>
    <t>Mobilfunkinfrastruktur umfasst passive und aktive Netzkomponenten. Zum Begriff passive Netzinfrastruktur vergleiche § 3 Nr 45 TKG: 
“Komponenten eines Netzes, die andere Netzkomponenten aufnehmen sollen, selbst jedoch nicht zu aktiven Netzkomponenten werden; hierzu zählen zum Beispiel Fernleitungen, Leer- und Leitungsrohre, Kabelkanäle, Kontrollkammern, Einstiegsschächte, Verteilerkästen, Gebäude und Gebäudeeingänge, Antennenanlagen und Trägerstrukturen wie Türme, Lichtzeichenanlagen (Verkehrsampeln) und öffentliche Straßenbeleuchtung, Masten und Pfähle; Kabel, einschließlich unbeschalteter Glasfaserkabel, sind keine passive Netzinfrastrukturen.”</t>
  </si>
  <si>
    <t>berechtigten wirtschaftlichen Interesses geheim gehalten werden soll.</t>
  </si>
  <si>
    <t>sondern nur einem eng begrenzten Personenkreis bekannt ist und nach dem Willen des Geheimnisinhabers aufgrund eines</t>
  </si>
  <si>
    <t>Ja</t>
  </si>
  <si>
    <t>Die Mobilfunknetzbetreiber verweigern Nachfragern bisher den Zugriff auf White Label Produkte mit aktuellen Mobilfunktechnologien, d.h. momentan 5G Stand Alone. Dies ist eine Praxis, die bereits bei der Einführung von 4G und 5G Non Standalone zu beobachten war. Das Angebot von 4G und 5G Non Standalone für Nachfrager erfolgte erst mehrere Jahre nach dem Marktstart bei den MNO. Auch sogenannte Direct-to-Device („D2D“) Produkte, bei denen Mobilfunktarife mit Satellitentelefonie gekoppelt werden, werden den Nachfragern vorenthalten.</t>
  </si>
  <si>
    <t>Die Mobilfunknetzbetreiber verweigern Nachfragern bisher den Zugriff auf White Label Produkte mit echten Flatrates („Unlimited Tarife“). Überdies werden von den Mobilfunknetzbetreibern White Label Produkte regelmäßig nur mit Datenvolumina angeboten, die unterhalb der Datenvolumina der Mobilfunknetzbetreiber-eigenen Tarife liegen. Zudem werden bewusst Vorleistungstarife mit Datenvolumina angeboten, die von den Angeboten der Mobilfunknetzbetreiber-eigenen Tarife abweichen. Beispiel: ein Vorleistungsprodukt mit 10 GB Datenvolumen, wenn der Mobilfunknetzbetreiber selbst ein Produkt mit 12 GB Datenvolumen vermarktet. Dies dient offenbar dazu, die Vergleichbarkeit der Produkte für den Endkunden zu erschweren.</t>
  </si>
  <si>
    <t>Es ist gängige Praxis der Mobilfunknetzbetreiber, die White Label Vorleistungsprodukte der Nachfrager in der Bandbreite stark zu drosseln (bspw. auf 50 oder 100 Mbit/s), wohingegen die Mobilfunknetzbetreiber-eigenen Tarife in der Regel ungedrosselt angeboten werden. Zugriff auf ungedrosselte Vorleistungsprodukte gibt es entweder gar nicht oder nur in Verbindung mit weiteren vertraglichen Einschränkungen, wie der verpflichtenden Kennzeichnung als Mobilfunknetzbetreibertarif („Branding“) sowie der Zusage von Exklusivität.</t>
  </si>
  <si>
    <t>Das Verhandlungsgebot hat sich unserer Einschätzung nach als nicht ausreichend erwiesen. Es sollte durch ein echtes Diskriminierungsverbot unter Einbeziehung des eigenen Vertriebs des Mobilfunknetzbetreibers verstärkt werden.</t>
  </si>
  <si>
    <t>Unserer Erfahrung nach wird in der Regel sowohl der exklusive Vorleistungsbezug vertraglich verlangt oder über Haltequoten in Verbindung mit Vertragsstrafen de facto erzwungen. Auch Wholesale-Verbote werden nach unserer Kenntnis von allen Mobilfunknetzbetreibern vorgeschrieben.</t>
  </si>
  <si>
    <t>•	Häufig sind solche Klauseln so ausgestaltet, dass der Mobilfunknetzbetreiber im Falle einer Beendigung des Vorleistungsvertrages das Recht hat, sämtliche Endkundenverträge ohne weitere Zustimmung des Nachfragers zu übernehmen. In dem Fall, dass die Beendigung des Vorleistungsvertrages durch den Nachfrager veranlasst worden ist, besteht häufig das Recht der Mobilfunknetzbetreiber, die Endkundenverträge sogar ohne Abstandszahlung, d.h. entgeltfrei zu übernehmen“
•	Regelmäßig besteht das Recht des Mobilfunknetzbetreibers, sämtliche Endkundenverträge zu übernehmen.
•	„Dauer“: „unbeschränkt“</t>
  </si>
  <si>
    <t>Entsprechende Klauseln sind nach unserer Einschätzung stark wettbewerbsbeschränkend, da sie die von den Nachfragern von Mobilfunkvorleistungen mit eigenen Mitteln gewonnenen Endkunden zu einer Verfügungsmasse des Mobilfunknetzbetreibers machen und zugleich massiv in die Möglichkeiten der Nachfrager eingreifen, den eigenen Endkundenbestand als Asset in Verhandlungen mit anderen Mobilfunknetzbetreibern einzubringen.</t>
  </si>
  <si>
    <t>Höchst relevant sind insbesondere etwaige dem National Roaming-Nachfrager auferlegte Wholesale-Verbote, da diese verhindern, dass der National Roaming-Nachfrager seine Netzauslastung durch Diensteanbieter und MVNO erhöht und damit langfristig in den Wettbewerb zu den etablierten Mobilfunknetzbetreibern treten kann. Negative Anreize in Bezug auf den Ausbau des eigenen Netzes des National Roaming-Nachfragers wären durch eine Streichung eines solchen Wholesale-Verbotes nicht zu erwarten, da die Bundesnetzagentur die Ausbauanreize für einen Neueinsteiger ohnehin durch Ausbauverpflichtungen absichert.“</t>
  </si>
  <si>
    <t>Es bestehen erhebliche Diskriminierungen auf Vorleistungsebene, die Nachfragern das Angebot wettbewerbsfähiger Produkte faktisch unmöglich machen.</t>
  </si>
  <si>
    <t>Wir schätzen die Wettbewerbssituation auf dem mobilen Breitbandmarkt als kritisch ein. Wie zuvor beschrieben, bestehen zahlreiche Diskriminierungen und andere Wettbewerbsbeschränkungen, die Nachfragern das Angebot wettbewerbsfähiger Endkundenprodukte unmöglich machen. Die bisherige Regulierung hierzu reicht offensichtlich nicht aus und muss deutlich verstärkt werden.
Ersichtlich wird dies insbesondere an dem geringen Marktanteil unabhängiger Mobilfunkdiensteanbieter und MVNO, die abgesehen von Freenet schon seit Jahren auf einen gemeinsamen Marktanteil von unter einem Prozent kommen. Gäbe es wirksamen Vorleistungswettbewerb auf dem deutschen Mobilfunkmarkt, hätten neben der Freenet bereits weitere unabhängige Mobilfunkdiensteanbieter und MVNO einen nennenswerten Marktanteil erreicht. Dies ist allerdings nicht der Fall. Auch die Entwicklung des vierten Mobilfunknetzbetreibers widerlegt dies nicht, wurde diese Entwicklung doch zu wesentlichen Teilen erst durch die Mergerauflagen der Fusion E-Plus/Telefónica ermöglicht.</t>
  </si>
  <si>
    <t>Höchst problematisch ist aus unserer Sicht, dass die Bundesnetzagentur lediglich die Listenpreise der Marktteilnehmer erhebt. Es ist marktbekannt, dass insbesondere die Mobilfunknetzbetreiber von Endkunden niemals die Listenpreise verlangen. Vielmehr dienen die Listenpreise lediglich als „Streichpreise“, um die Dauerangebote der Mobilfunknetzbetreiber gegenüber Endkunden attraktiver erscheinen zu lassen.
Wenn Sie mithin ausschließlich Listenpreise abfragen, werden Sie auf dieser Grundlage kein belastbares Bild über den Zustand des Vorleistungswettbewerbs erhalten können.“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</si>
</sst>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5">
    <font>
      <sz val="11"/>
      <color theme="1"/>
      <name val="BundesSans Office"/>
      <family val="2"/>
    </font>
    <font>
      <sz val="11"/>
      <color rgb="FF000000"/>
      <name val="Calibri"/>
      <family val="2"/>
    </font>
    <font>
      <b/>
      <sz val="14"/>
      <name val="Arial"/>
      <family val="2"/>
    </font>
    <font>
      <sz val="11"/>
      <name val="Calibri"/>
      <family val="2"/>
    </font>
    <font>
      <sz val="9.5"/>
      <name val="Arial"/>
      <family val="2"/>
    </font>
    <font>
      <sz val="9.5"/>
      <color rgb="FF000000"/>
      <name val="Arial"/>
      <family val="2"/>
    </font>
    <font>
      <b/>
      <sz val="9.5"/>
      <color rgb="FFFF0000"/>
      <name val="Arial"/>
      <family val="2"/>
    </font>
    <font>
      <b/>
      <sz val="18"/>
      <name val="Arial"/>
      <family val="2"/>
    </font>
    <font>
      <sz val="14"/>
      <name val="Calibri"/>
      <family val="2"/>
    </font>
    <font>
      <i/>
      <sz val="9.5"/>
      <name val="Arial"/>
      <family val="2"/>
    </font>
    <font>
      <sz val="10"/>
      <name val="Arial"/>
      <family val="2"/>
    </font>
    <font>
      <sz val="14"/>
      <name val="Arial"/>
      <family val="2"/>
    </font>
    <font>
      <b/>
      <sz val="8.5"/>
      <name val="Arial"/>
      <family val="2"/>
    </font>
    <font>
      <sz val="8.5"/>
      <name val="Arial"/>
      <family val="2"/>
    </font>
    <font>
      <sz val="12"/>
      <name val="Arial"/>
      <family val="2"/>
    </font>
    <font>
      <b/>
      <sz val="11"/>
      <name val="Calibri"/>
      <family val="2"/>
    </font>
    <font>
      <sz val="11"/>
      <color theme="0"/>
      <name val="Arial"/>
      <family val="2"/>
    </font>
    <font>
      <b/>
      <sz val="12"/>
      <name val="Arial"/>
      <family val="2"/>
    </font>
    <font>
      <b/>
      <sz val="9.5"/>
      <name val="Arial"/>
      <family val="2"/>
    </font>
    <font>
      <sz val="11"/>
      <name val="Arial"/>
      <family val="2"/>
    </font>
    <font>
      <sz val="10"/>
      <color theme="0"/>
      <name val="Arial"/>
      <family val="2"/>
    </font>
    <font>
      <sz val="8"/>
      <color rgb="FF000000"/>
      <name val="Segoe UI"/>
      <family val="2"/>
    </font>
    <font>
      <u/>
      <sz val="11"/>
      <name val="Calibri"/>
      <family val="2"/>
    </font>
    <font>
      <u/>
      <sz val="10"/>
      <name val="Arial"/>
      <family val="2"/>
    </font>
    <font>
      <b/>
      <i/>
      <sz val="9.5"/>
      <name val="Arial"/>
      <family val="2"/>
    </font>
    <font>
      <b/>
      <sz val="12"/>
      <color theme="0"/>
      <name val="Arial"/>
      <family val="2"/>
    </font>
    <font>
      <sz val="11"/>
      <color theme="0"/>
      <name val="Calibri"/>
      <family val="2"/>
    </font>
    <font>
      <b/>
      <sz val="8.5"/>
      <color theme="0"/>
      <name val="Arial"/>
      <family val="2"/>
    </font>
    <font>
      <sz val="9.5"/>
      <color theme="1"/>
      <name val="BundesSans Office"/>
      <family val="2"/>
    </font>
    <font>
      <sz val="9.5"/>
      <color theme="1"/>
      <name val="Arial"/>
      <family val="2"/>
    </font>
    <font>
      <sz val="8.5"/>
      <color theme="1"/>
      <name val="Arial"/>
      <family val="2"/>
    </font>
    <font>
      <b/>
      <sz val="8.5"/>
      <color theme="1"/>
      <name val="Arial"/>
      <family val="2"/>
    </font>
    <font>
      <vertAlign val="superscript"/>
      <sz val="8.5"/>
      <name val="Arial"/>
      <family val="2"/>
    </font>
    <font>
      <vertAlign val="superscript"/>
      <sz val="9.5"/>
      <color theme="0"/>
      <name val="Arial"/>
      <family val="2"/>
    </font>
    <font>
      <sz val="9.5"/>
      <color theme="0"/>
      <name val="Arial"/>
      <family val="2"/>
    </font>
    <font>
      <u/>
      <sz val="12"/>
      <name val="Arial"/>
      <family val="2"/>
    </font>
    <font>
      <b/>
      <sz val="9.5"/>
      <color theme="0"/>
      <name val="Arial"/>
      <family val="2"/>
    </font>
    <font>
      <u/>
      <sz val="11"/>
      <color theme="10"/>
      <name val="BundesSans Office"/>
      <family val="2"/>
    </font>
    <font>
      <b/>
      <sz val="9.5"/>
      <color theme="1"/>
      <name val="Arial"/>
      <family val="2"/>
    </font>
    <font>
      <u/>
      <sz val="9.5"/>
      <name val="Arial"/>
      <family val="2"/>
    </font>
    <font>
      <b/>
      <sz val="11"/>
      <color theme="1"/>
      <name val="BundesSans Office"/>
      <family val="2"/>
    </font>
    <font>
      <sz val="11"/>
      <color theme="1"/>
      <name val="BundesSans Office"/>
      <family val="2"/>
    </font>
    <font>
      <sz val="11"/>
      <name val="BundesSans Office"/>
      <family val="2"/>
    </font>
    <font>
      <sz val="11"/>
      <color theme="0"/>
      <name val="BundesSans Office"/>
      <family val="2"/>
    </font>
    <font>
      <vertAlign val="superscript"/>
      <sz val="9.5"/>
      <color theme="1"/>
      <name val="Arial"/>
      <family val="2"/>
    </font>
  </fonts>
  <fills count="12">
    <fill>
      <patternFill patternType="none"/>
    </fill>
    <fill>
      <patternFill patternType="gray125"/>
    </fill>
    <fill>
      <patternFill patternType="solid">
        <fgColor theme="0" tint="-4.9989318521683403E-2"/>
        <bgColor indexed="64"/>
      </patternFill>
    </fill>
    <fill>
      <patternFill patternType="darkDown">
        <bgColor theme="0" tint="-0.499984740745262"/>
      </patternFill>
    </fill>
    <fill>
      <patternFill patternType="solid">
        <fgColor theme="0"/>
        <bgColor indexed="64"/>
      </patternFill>
    </fill>
    <fill>
      <patternFill patternType="solid">
        <fgColor theme="4" tint="-0.249977111117893"/>
        <bgColor indexed="64"/>
      </patternFill>
    </fill>
    <fill>
      <patternFill patternType="darkDown">
        <bgColor theme="0" tint="-0.34998626667073579"/>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theme="4" tint="0.79998168889431442"/>
        <bgColor theme="4" tint="0.79998168889431442"/>
      </patternFill>
    </fill>
  </fills>
  <borders count="64">
    <border>
      <left/>
      <right/>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1" fillId="0" borderId="0"/>
    <xf numFmtId="0" fontId="1" fillId="0" borderId="0"/>
    <xf numFmtId="0" fontId="37" fillId="0" borderId="0" applyNumberFormat="0" applyFill="0" applyBorder="0" applyAlignment="0" applyProtection="0"/>
  </cellStyleXfs>
  <cellXfs count="407">
    <xf numFmtId="0" fontId="0" fillId="0" borderId="0" xfId="0"/>
    <xf numFmtId="0" fontId="2" fillId="0" borderId="0" xfId="1" applyFont="1" applyAlignment="1">
      <alignment horizontal="left" vertical="top"/>
    </xf>
    <xf numFmtId="0" fontId="1" fillId="0" borderId="0" xfId="1"/>
    <xf numFmtId="0" fontId="3" fillId="0" borderId="0" xfId="1" applyFont="1"/>
    <xf numFmtId="0" fontId="4" fillId="0" borderId="0" xfId="1" applyFont="1" applyAlignment="1">
      <alignment horizontal="left" vertical="top"/>
    </xf>
    <xf numFmtId="0" fontId="5" fillId="0" borderId="0" xfId="1" applyFont="1"/>
    <xf numFmtId="0" fontId="6" fillId="0" borderId="0" xfId="1" applyFont="1"/>
    <xf numFmtId="0" fontId="4" fillId="0" borderId="0" xfId="1" applyFont="1" applyAlignment="1">
      <alignment horizontal="left" vertical="center"/>
    </xf>
    <xf numFmtId="0" fontId="10" fillId="0" borderId="1" xfId="2" applyFont="1" applyBorder="1"/>
    <xf numFmtId="0" fontId="3" fillId="0" borderId="0" xfId="2" applyFont="1"/>
    <xf numFmtId="0" fontId="3" fillId="0" borderId="0" xfId="2" applyFont="1" applyAlignment="1">
      <alignment horizontal="center" vertical="center"/>
    </xf>
    <xf numFmtId="0" fontId="3" fillId="0" borderId="0" xfId="2" applyFont="1" applyAlignment="1">
      <alignment vertical="center"/>
    </xf>
    <xf numFmtId="0" fontId="3" fillId="0" borderId="4" xfId="2" applyFont="1" applyBorder="1"/>
    <xf numFmtId="0" fontId="10" fillId="0" borderId="4" xfId="2" applyFont="1" applyBorder="1"/>
    <xf numFmtId="0" fontId="3" fillId="0" borderId="1" xfId="2" applyFont="1" applyBorder="1"/>
    <xf numFmtId="0" fontId="10" fillId="0" borderId="0" xfId="2" applyFont="1"/>
    <xf numFmtId="0" fontId="1" fillId="0" borderId="0" xfId="2"/>
    <xf numFmtId="2" fontId="4" fillId="2" borderId="6" xfId="2" applyNumberFormat="1" applyFont="1" applyFill="1" applyBorder="1" applyAlignment="1" applyProtection="1">
      <alignment horizontal="left" vertical="center"/>
      <protection locked="0"/>
    </xf>
    <xf numFmtId="0" fontId="1" fillId="0" borderId="4" xfId="2" applyBorder="1"/>
    <xf numFmtId="10" fontId="4" fillId="3" borderId="6" xfId="2" applyNumberFormat="1" applyFont="1" applyFill="1" applyBorder="1" applyAlignment="1" applyProtection="1">
      <alignment horizontal="left" vertical="top"/>
      <protection locked="0"/>
    </xf>
    <xf numFmtId="0" fontId="13" fillId="0" borderId="8" xfId="2" applyFont="1" applyBorder="1" applyAlignment="1">
      <alignment horizontal="left" vertical="top"/>
    </xf>
    <xf numFmtId="0" fontId="3" fillId="0" borderId="10" xfId="2" applyFont="1" applyBorder="1"/>
    <xf numFmtId="0" fontId="12" fillId="0" borderId="0" xfId="2" applyFont="1" applyAlignment="1">
      <alignment horizontal="left" vertical="top"/>
    </xf>
    <xf numFmtId="0" fontId="0" fillId="0" borderId="4" xfId="0" applyBorder="1"/>
    <xf numFmtId="0" fontId="10" fillId="0" borderId="0" xfId="2" applyFont="1" applyAlignment="1">
      <alignment vertical="center"/>
    </xf>
    <xf numFmtId="0" fontId="11" fillId="0" borderId="0" xfId="2" applyFont="1" applyAlignment="1">
      <alignment horizontal="left" vertical="top"/>
    </xf>
    <xf numFmtId="0" fontId="17" fillId="0" borderId="0" xfId="2" applyFont="1" applyAlignment="1">
      <alignment horizontal="left" vertical="top"/>
    </xf>
    <xf numFmtId="0" fontId="7" fillId="0" borderId="13" xfId="2" applyFont="1" applyBorder="1" applyAlignment="1">
      <alignment horizontal="left" vertical="top"/>
    </xf>
    <xf numFmtId="0" fontId="8" fillId="0" borderId="14" xfId="2" applyFont="1" applyBorder="1"/>
    <xf numFmtId="0" fontId="9" fillId="0" borderId="14" xfId="2" applyFont="1" applyBorder="1"/>
    <xf numFmtId="0" fontId="1" fillId="0" borderId="14" xfId="2" applyBorder="1"/>
    <xf numFmtId="0" fontId="3" fillId="0" borderId="15" xfId="2" applyFont="1" applyBorder="1"/>
    <xf numFmtId="0" fontId="2" fillId="0" borderId="16" xfId="2" applyFont="1" applyBorder="1" applyAlignment="1">
      <alignment horizontal="left" vertical="top"/>
    </xf>
    <xf numFmtId="0" fontId="8" fillId="0" borderId="0" xfId="2" applyFont="1"/>
    <xf numFmtId="0" fontId="9" fillId="0" borderId="0" xfId="2" applyFont="1"/>
    <xf numFmtId="0" fontId="3" fillId="0" borderId="17" xfId="2" applyFont="1" applyBorder="1"/>
    <xf numFmtId="0" fontId="4" fillId="0" borderId="16" xfId="2" applyFont="1" applyBorder="1" applyAlignment="1">
      <alignment horizontal="left" vertical="top"/>
    </xf>
    <xf numFmtId="0" fontId="4" fillId="0" borderId="16" xfId="2" applyFont="1" applyBorder="1" applyAlignment="1">
      <alignment vertical="center"/>
    </xf>
    <xf numFmtId="0" fontId="3" fillId="0" borderId="17" xfId="2" applyFont="1" applyBorder="1" applyAlignment="1">
      <alignment vertical="center"/>
    </xf>
    <xf numFmtId="0" fontId="11" fillId="0" borderId="16" xfId="2" applyFont="1" applyBorder="1" applyAlignment="1">
      <alignment horizontal="left" vertical="top"/>
    </xf>
    <xf numFmtId="0" fontId="14" fillId="0" borderId="16" xfId="2" applyFont="1" applyBorder="1" applyAlignment="1">
      <alignment horizontal="left" vertical="top"/>
    </xf>
    <xf numFmtId="0" fontId="12" fillId="0" borderId="16" xfId="2" applyFont="1" applyBorder="1" applyAlignment="1">
      <alignment horizontal="left" vertical="top"/>
    </xf>
    <xf numFmtId="49" fontId="4" fillId="2" borderId="22" xfId="2" applyNumberFormat="1" applyFont="1" applyFill="1" applyBorder="1" applyAlignment="1" applyProtection="1">
      <alignment horizontal="left" vertical="center"/>
      <protection locked="0"/>
    </xf>
    <xf numFmtId="0" fontId="0" fillId="0" borderId="17" xfId="0" applyBorder="1"/>
    <xf numFmtId="0" fontId="3" fillId="0" borderId="16" xfId="2" applyFont="1" applyBorder="1"/>
    <xf numFmtId="0" fontId="0" fillId="0" borderId="16" xfId="0" applyBorder="1"/>
    <xf numFmtId="0" fontId="10" fillId="0" borderId="16" xfId="2" applyFont="1" applyBorder="1"/>
    <xf numFmtId="0" fontId="5" fillId="0" borderId="16" xfId="2" applyFont="1" applyBorder="1" applyAlignment="1">
      <alignment horizontal="left" vertical="center"/>
    </xf>
    <xf numFmtId="2" fontId="4" fillId="2" borderId="22" xfId="2" applyNumberFormat="1" applyFont="1" applyFill="1" applyBorder="1" applyAlignment="1" applyProtection="1">
      <alignment horizontal="left" vertical="center"/>
      <protection locked="0"/>
    </xf>
    <xf numFmtId="2" fontId="4" fillId="2" borderId="22" xfId="2" applyNumberFormat="1" applyFont="1" applyFill="1" applyBorder="1" applyAlignment="1" applyProtection="1">
      <alignment horizontal="left" vertical="top"/>
      <protection locked="0"/>
    </xf>
    <xf numFmtId="0" fontId="1" fillId="0" borderId="17" xfId="2" applyBorder="1"/>
    <xf numFmtId="1" fontId="4" fillId="2" borderId="22" xfId="2" applyNumberFormat="1" applyFont="1" applyFill="1" applyBorder="1" applyAlignment="1" applyProtection="1">
      <alignment horizontal="left" vertical="top"/>
      <protection locked="0"/>
    </xf>
    <xf numFmtId="0" fontId="10" fillId="0" borderId="16" xfId="2" applyFont="1" applyBorder="1" applyAlignment="1">
      <alignment horizontal="left" vertical="top"/>
    </xf>
    <xf numFmtId="0" fontId="1" fillId="0" borderId="16" xfId="2" applyBorder="1"/>
    <xf numFmtId="49" fontId="4" fillId="3" borderId="22" xfId="2" applyNumberFormat="1" applyFont="1" applyFill="1" applyBorder="1" applyAlignment="1" applyProtection="1">
      <alignment horizontal="left" vertical="center"/>
      <protection locked="0"/>
    </xf>
    <xf numFmtId="2" fontId="4" fillId="3" borderId="22" xfId="2" applyNumberFormat="1" applyFont="1" applyFill="1" applyBorder="1" applyAlignment="1" applyProtection="1">
      <alignment horizontal="left" vertical="center"/>
      <protection locked="0"/>
    </xf>
    <xf numFmtId="2" fontId="4" fillId="3" borderId="22" xfId="2" applyNumberFormat="1" applyFont="1" applyFill="1" applyBorder="1" applyAlignment="1" applyProtection="1">
      <alignment horizontal="left" vertical="top"/>
      <protection locked="0"/>
    </xf>
    <xf numFmtId="0" fontId="0" fillId="0" borderId="24" xfId="0" applyBorder="1"/>
    <xf numFmtId="0" fontId="0" fillId="0" borderId="25" xfId="0" applyBorder="1"/>
    <xf numFmtId="0" fontId="0" fillId="0" borderId="26" xfId="0" applyBorder="1"/>
    <xf numFmtId="0" fontId="3" fillId="0" borderId="28" xfId="2" applyFont="1" applyBorder="1"/>
    <xf numFmtId="0" fontId="4" fillId="0" borderId="27" xfId="2" applyFont="1" applyBorder="1"/>
    <xf numFmtId="0" fontId="3" fillId="0" borderId="23" xfId="2" applyFont="1" applyBorder="1"/>
    <xf numFmtId="0" fontId="3" fillId="0" borderId="27" xfId="2" applyFont="1" applyBorder="1"/>
    <xf numFmtId="1" fontId="4" fillId="4" borderId="27" xfId="2" applyNumberFormat="1" applyFont="1" applyFill="1" applyBorder="1" applyAlignment="1" applyProtection="1">
      <alignment horizontal="left" vertical="top"/>
      <protection locked="0"/>
    </xf>
    <xf numFmtId="0" fontId="1" fillId="0" borderId="28" xfId="2" applyBorder="1"/>
    <xf numFmtId="1" fontId="4" fillId="4" borderId="29" xfId="2" applyNumberFormat="1" applyFont="1" applyFill="1" applyBorder="1" applyAlignment="1" applyProtection="1">
      <alignment horizontal="left" vertical="top"/>
      <protection locked="0"/>
    </xf>
    <xf numFmtId="0" fontId="1" fillId="0" borderId="30" xfId="2" applyBorder="1"/>
    <xf numFmtId="0" fontId="0" fillId="0" borderId="30" xfId="0" applyBorder="1"/>
    <xf numFmtId="0" fontId="1" fillId="0" borderId="31" xfId="2" applyBorder="1"/>
    <xf numFmtId="0" fontId="11" fillId="0" borderId="29" xfId="2" applyFont="1" applyBorder="1" applyAlignment="1">
      <alignment horizontal="left" vertical="top"/>
    </xf>
    <xf numFmtId="0" fontId="3" fillId="0" borderId="30" xfId="2" applyFont="1" applyBorder="1"/>
    <xf numFmtId="0" fontId="10" fillId="0" borderId="30" xfId="2" applyFont="1" applyBorder="1"/>
    <xf numFmtId="0" fontId="3" fillId="0" borderId="31" xfId="2" applyFont="1" applyBorder="1"/>
    <xf numFmtId="0" fontId="0" fillId="0" borderId="31" xfId="0" applyBorder="1"/>
    <xf numFmtId="0" fontId="1" fillId="0" borderId="29" xfId="2" applyBorder="1"/>
    <xf numFmtId="0" fontId="10" fillId="0" borderId="17" xfId="2" applyFont="1" applyBorder="1"/>
    <xf numFmtId="0" fontId="10" fillId="0" borderId="26" xfId="2" applyFont="1" applyBorder="1"/>
    <xf numFmtId="0" fontId="10" fillId="0" borderId="28" xfId="2" applyFont="1" applyBorder="1"/>
    <xf numFmtId="0" fontId="10" fillId="0" borderId="31" xfId="2" applyFont="1" applyBorder="1"/>
    <xf numFmtId="0" fontId="3" fillId="0" borderId="17" xfId="2" applyFont="1" applyBorder="1" applyAlignment="1">
      <alignment horizontal="center" vertical="center"/>
    </xf>
    <xf numFmtId="0" fontId="3" fillId="0" borderId="26" xfId="2" applyFont="1" applyBorder="1"/>
    <xf numFmtId="0" fontId="0" fillId="0" borderId="27" xfId="0" applyBorder="1"/>
    <xf numFmtId="0" fontId="10" fillId="0" borderId="32" xfId="2" applyFont="1" applyBorder="1"/>
    <xf numFmtId="0" fontId="22" fillId="0" borderId="30" xfId="2" applyFont="1" applyBorder="1"/>
    <xf numFmtId="0" fontId="23" fillId="0" borderId="30" xfId="2" applyFont="1" applyBorder="1"/>
    <xf numFmtId="0" fontId="23" fillId="0" borderId="31" xfId="2" applyFont="1" applyBorder="1"/>
    <xf numFmtId="0" fontId="16" fillId="5" borderId="0" xfId="2" applyFont="1" applyFill="1" applyAlignment="1">
      <alignment vertical="top"/>
    </xf>
    <xf numFmtId="0" fontId="3" fillId="4" borderId="0" xfId="2" applyFont="1" applyFill="1"/>
    <xf numFmtId="0" fontId="3" fillId="4" borderId="10" xfId="2" applyFont="1" applyFill="1" applyBorder="1"/>
    <xf numFmtId="0" fontId="3" fillId="4" borderId="5" xfId="2" applyFont="1" applyFill="1" applyBorder="1"/>
    <xf numFmtId="0" fontId="3" fillId="0" borderId="0" xfId="2" applyFont="1" applyAlignment="1">
      <alignment vertical="top"/>
    </xf>
    <xf numFmtId="0" fontId="2" fillId="0" borderId="21" xfId="2" applyFont="1" applyBorder="1" applyAlignment="1">
      <alignment horizontal="left" vertical="top"/>
    </xf>
    <xf numFmtId="0" fontId="3" fillId="0" borderId="32" xfId="2" applyFont="1" applyBorder="1"/>
    <xf numFmtId="0" fontId="13" fillId="0" borderId="0" xfId="2" applyFont="1" applyAlignment="1">
      <alignment vertical="top"/>
    </xf>
    <xf numFmtId="0" fontId="4" fillId="0" borderId="0" xfId="2" applyFont="1" applyAlignment="1">
      <alignment vertical="top"/>
    </xf>
    <xf numFmtId="0" fontId="0" fillId="4" borderId="0" xfId="0" applyFill="1"/>
    <xf numFmtId="0" fontId="4" fillId="4" borderId="0" xfId="2" applyFont="1" applyFill="1" applyAlignment="1">
      <alignment vertical="top"/>
    </xf>
    <xf numFmtId="0" fontId="11" fillId="4" borderId="0" xfId="2" applyFont="1" applyFill="1" applyAlignment="1">
      <alignment vertical="top"/>
    </xf>
    <xf numFmtId="0" fontId="9" fillId="4" borderId="6" xfId="2" applyFont="1" applyFill="1" applyBorder="1" applyAlignment="1">
      <alignment vertical="top"/>
    </xf>
    <xf numFmtId="0" fontId="4" fillId="0" borderId="0" xfId="2" applyFont="1"/>
    <xf numFmtId="0" fontId="3" fillId="8" borderId="0" xfId="2" applyFont="1" applyFill="1"/>
    <xf numFmtId="0" fontId="25" fillId="8" borderId="0" xfId="2" applyFont="1" applyFill="1" applyAlignment="1">
      <alignment horizontal="left" vertical="top"/>
    </xf>
    <xf numFmtId="0" fontId="26" fillId="8" borderId="0" xfId="2" applyFont="1" applyFill="1"/>
    <xf numFmtId="0" fontId="27" fillId="8" borderId="0" xfId="2" applyFont="1" applyFill="1" applyAlignment="1">
      <alignment horizontal="left" vertical="top"/>
    </xf>
    <xf numFmtId="0" fontId="4" fillId="4" borderId="0" xfId="2" quotePrefix="1" applyFont="1" applyFill="1" applyAlignment="1">
      <alignment vertical="top"/>
    </xf>
    <xf numFmtId="0" fontId="14" fillId="0" borderId="0" xfId="2" applyFont="1" applyAlignment="1">
      <alignment vertical="top"/>
    </xf>
    <xf numFmtId="0" fontId="0" fillId="4" borderId="30" xfId="0" applyFill="1" applyBorder="1"/>
    <xf numFmtId="49" fontId="4" fillId="2" borderId="6" xfId="2" applyNumberFormat="1" applyFont="1" applyFill="1" applyBorder="1" applyAlignment="1" applyProtection="1">
      <alignment horizontal="left" vertical="top"/>
      <protection locked="0"/>
    </xf>
    <xf numFmtId="49" fontId="4" fillId="2" borderId="8" xfId="2" applyNumberFormat="1" applyFont="1" applyFill="1" applyBorder="1" applyAlignment="1" applyProtection="1">
      <alignment horizontal="left" vertical="top"/>
      <protection locked="0"/>
    </xf>
    <xf numFmtId="49" fontId="4" fillId="7" borderId="8" xfId="2" applyNumberFormat="1" applyFont="1" applyFill="1" applyBorder="1" applyAlignment="1" applyProtection="1">
      <alignment horizontal="left" vertical="top"/>
      <protection locked="0"/>
    </xf>
    <xf numFmtId="1" fontId="4" fillId="2" borderId="6" xfId="2" applyNumberFormat="1" applyFont="1" applyFill="1" applyBorder="1" applyAlignment="1" applyProtection="1">
      <alignment horizontal="left" vertical="top"/>
      <protection locked="0"/>
    </xf>
    <xf numFmtId="0" fontId="28" fillId="4" borderId="0" xfId="0" applyFont="1" applyFill="1"/>
    <xf numFmtId="0" fontId="13" fillId="4" borderId="0" xfId="2" applyFont="1" applyFill="1" applyAlignment="1">
      <alignment vertical="top"/>
    </xf>
    <xf numFmtId="0" fontId="12" fillId="4" borderId="0" xfId="2" applyFont="1" applyFill="1" applyAlignment="1">
      <alignment horizontal="left" vertical="top"/>
    </xf>
    <xf numFmtId="0" fontId="0" fillId="4" borderId="14" xfId="0" applyFill="1" applyBorder="1"/>
    <xf numFmtId="0" fontId="0" fillId="4" borderId="15" xfId="0" applyFill="1" applyBorder="1"/>
    <xf numFmtId="0" fontId="4" fillId="4" borderId="16" xfId="2" applyFont="1" applyFill="1" applyBorder="1" applyAlignment="1">
      <alignment vertical="top"/>
    </xf>
    <xf numFmtId="0" fontId="0" fillId="4" borderId="17" xfId="0" applyFill="1" applyBorder="1"/>
    <xf numFmtId="0" fontId="3" fillId="4" borderId="16" xfId="2" applyFont="1" applyFill="1" applyBorder="1"/>
    <xf numFmtId="0" fontId="20" fillId="8" borderId="0" xfId="2" applyFont="1" applyFill="1"/>
    <xf numFmtId="0" fontId="3" fillId="4" borderId="17" xfId="2" applyFont="1" applyFill="1" applyBorder="1"/>
    <xf numFmtId="0" fontId="0" fillId="8" borderId="0" xfId="0" applyFill="1"/>
    <xf numFmtId="0" fontId="0" fillId="4" borderId="16" xfId="0" applyFill="1" applyBorder="1"/>
    <xf numFmtId="0" fontId="0" fillId="4" borderId="25" xfId="0" applyFill="1" applyBorder="1"/>
    <xf numFmtId="0" fontId="0" fillId="4" borderId="26" xfId="0" applyFill="1" applyBorder="1"/>
    <xf numFmtId="0" fontId="17" fillId="4" borderId="13" xfId="2" applyFont="1" applyFill="1" applyBorder="1" applyAlignment="1">
      <alignment vertical="center"/>
    </xf>
    <xf numFmtId="0" fontId="17" fillId="4" borderId="14" xfId="2" applyFont="1" applyFill="1" applyBorder="1" applyAlignment="1">
      <alignment vertical="center"/>
    </xf>
    <xf numFmtId="0" fontId="17" fillId="4" borderId="16" xfId="2" applyFont="1" applyFill="1" applyBorder="1" applyAlignment="1">
      <alignment vertical="center"/>
    </xf>
    <xf numFmtId="0" fontId="0" fillId="4" borderId="24" xfId="0" applyFill="1" applyBorder="1"/>
    <xf numFmtId="14" fontId="4" fillId="2" borderId="6" xfId="2" applyNumberFormat="1" applyFont="1" applyFill="1" applyBorder="1" applyAlignment="1" applyProtection="1">
      <alignment horizontal="left" vertical="top"/>
      <protection locked="0"/>
    </xf>
    <xf numFmtId="1" fontId="4" fillId="2" borderId="8" xfId="2" applyNumberFormat="1" applyFont="1" applyFill="1" applyBorder="1" applyAlignment="1" applyProtection="1">
      <alignment horizontal="left" vertical="top"/>
      <protection locked="0"/>
    </xf>
    <xf numFmtId="164" fontId="4" fillId="2" borderId="8" xfId="2" applyNumberFormat="1" applyFont="1" applyFill="1" applyBorder="1" applyAlignment="1" applyProtection="1">
      <alignment horizontal="left" vertical="top"/>
      <protection locked="0"/>
    </xf>
    <xf numFmtId="0" fontId="4" fillId="0" borderId="1" xfId="2" applyFont="1" applyBorder="1"/>
    <xf numFmtId="164" fontId="13" fillId="2" borderId="6" xfId="2" applyNumberFormat="1" applyFont="1" applyFill="1" applyBorder="1" applyAlignment="1">
      <alignment vertical="top"/>
    </xf>
    <xf numFmtId="49" fontId="4" fillId="7" borderId="6" xfId="2" applyNumberFormat="1" applyFont="1" applyFill="1" applyBorder="1" applyAlignment="1" applyProtection="1">
      <alignment horizontal="left" vertical="top"/>
      <protection locked="0"/>
    </xf>
    <xf numFmtId="0" fontId="12" fillId="0" borderId="0" xfId="2" applyFont="1" applyAlignment="1">
      <alignment horizontal="left" vertical="center"/>
    </xf>
    <xf numFmtId="0" fontId="10" fillId="4" borderId="0" xfId="2" applyFont="1" applyFill="1"/>
    <xf numFmtId="0" fontId="4" fillId="4" borderId="0" xfId="2" applyFont="1" applyFill="1" applyAlignment="1">
      <alignment vertical="center"/>
    </xf>
    <xf numFmtId="14" fontId="4" fillId="7" borderId="6" xfId="2" applyNumberFormat="1" applyFont="1" applyFill="1" applyBorder="1" applyAlignment="1" applyProtection="1">
      <alignment horizontal="left" vertical="top"/>
      <protection locked="0"/>
    </xf>
    <xf numFmtId="1" fontId="4" fillId="7" borderId="8" xfId="2" applyNumberFormat="1" applyFont="1" applyFill="1" applyBorder="1" applyAlignment="1" applyProtection="1">
      <alignment horizontal="left" vertical="top"/>
      <protection locked="0"/>
    </xf>
    <xf numFmtId="1" fontId="4" fillId="7" borderId="6" xfId="2" applyNumberFormat="1" applyFont="1" applyFill="1" applyBorder="1" applyAlignment="1" applyProtection="1">
      <alignment horizontal="left" vertical="top"/>
      <protection locked="0"/>
    </xf>
    <xf numFmtId="0" fontId="13" fillId="0" borderId="0" xfId="2" applyFont="1" applyAlignment="1">
      <alignment vertical="top" wrapText="1"/>
    </xf>
    <xf numFmtId="164" fontId="4" fillId="7" borderId="8" xfId="2" applyNumberFormat="1" applyFont="1" applyFill="1" applyBorder="1" applyAlignment="1" applyProtection="1">
      <alignment horizontal="left" vertical="top"/>
      <protection locked="0"/>
    </xf>
    <xf numFmtId="0" fontId="13" fillId="2" borderId="8" xfId="2" applyFont="1" applyFill="1" applyBorder="1" applyAlignment="1">
      <alignment vertical="top"/>
    </xf>
    <xf numFmtId="164" fontId="13" fillId="2" borderId="6" xfId="2" applyNumberFormat="1" applyFont="1" applyFill="1" applyBorder="1" applyAlignment="1">
      <alignment vertical="top" wrapText="1"/>
    </xf>
    <xf numFmtId="1" fontId="4" fillId="3" borderId="22" xfId="2" applyNumberFormat="1" applyFont="1" applyFill="1" applyBorder="1" applyAlignment="1" applyProtection="1">
      <alignment horizontal="left" vertical="top" wrapText="1"/>
      <protection locked="0"/>
    </xf>
    <xf numFmtId="1" fontId="4" fillId="3" borderId="22" xfId="2" applyNumberFormat="1" applyFont="1" applyFill="1" applyBorder="1" applyAlignment="1" applyProtection="1">
      <alignment horizontal="left" vertical="top"/>
      <protection locked="0"/>
    </xf>
    <xf numFmtId="1" fontId="4" fillId="2" borderId="6" xfId="2" applyNumberFormat="1" applyFont="1" applyFill="1" applyBorder="1" applyAlignment="1" applyProtection="1">
      <alignment horizontal="left" vertical="center"/>
      <protection locked="0"/>
    </xf>
    <xf numFmtId="0" fontId="4" fillId="9" borderId="0" xfId="2" applyFont="1" applyFill="1" applyAlignment="1">
      <alignment vertical="top"/>
    </xf>
    <xf numFmtId="0" fontId="17" fillId="9" borderId="0" xfId="2" applyFont="1" applyFill="1" applyAlignment="1">
      <alignment horizontal="left" vertical="top"/>
    </xf>
    <xf numFmtId="0" fontId="3" fillId="9" borderId="0" xfId="2" applyFont="1" applyFill="1"/>
    <xf numFmtId="0" fontId="10" fillId="9" borderId="0" xfId="2" applyFont="1" applyFill="1"/>
    <xf numFmtId="0" fontId="25" fillId="9" borderId="0" xfId="2" applyFont="1" applyFill="1" applyAlignment="1">
      <alignment horizontal="left" vertical="top"/>
    </xf>
    <xf numFmtId="49" fontId="4" fillId="2" borderId="6" xfId="2" applyNumberFormat="1" applyFont="1" applyFill="1" applyBorder="1" applyAlignment="1" applyProtection="1">
      <alignment vertical="top"/>
      <protection locked="0"/>
    </xf>
    <xf numFmtId="0" fontId="13" fillId="0" borderId="8" xfId="2" applyFont="1" applyBorder="1" applyAlignment="1">
      <alignment vertical="top"/>
    </xf>
    <xf numFmtId="0" fontId="13" fillId="2" borderId="6" xfId="2" applyFont="1" applyFill="1" applyBorder="1" applyAlignment="1">
      <alignment vertical="top"/>
    </xf>
    <xf numFmtId="0" fontId="27" fillId="4" borderId="0" xfId="2" applyFont="1" applyFill="1" applyAlignment="1">
      <alignment horizontal="left" vertical="top"/>
    </xf>
    <xf numFmtId="0" fontId="34" fillId="4" borderId="0" xfId="2" applyFont="1" applyFill="1" applyAlignment="1">
      <alignment vertical="top"/>
    </xf>
    <xf numFmtId="0" fontId="26" fillId="4" borderId="0" xfId="2" applyFont="1" applyFill="1"/>
    <xf numFmtId="0" fontId="27" fillId="4" borderId="0" xfId="2" applyFont="1" applyFill="1" applyAlignment="1">
      <alignment horizontal="left" vertical="top" indent="3"/>
    </xf>
    <xf numFmtId="0" fontId="34" fillId="4" borderId="0" xfId="2" applyFont="1" applyFill="1" applyAlignment="1">
      <alignment horizontal="left" vertical="top" indent="3"/>
    </xf>
    <xf numFmtId="0" fontId="20" fillId="4" borderId="0" xfId="2" applyFont="1" applyFill="1"/>
    <xf numFmtId="0" fontId="4" fillId="0" borderId="8" xfId="2" applyFont="1" applyBorder="1" applyAlignment="1">
      <alignment horizontal="left" vertical="top"/>
    </xf>
    <xf numFmtId="0" fontId="4" fillId="4" borderId="8" xfId="2" applyFont="1" applyFill="1" applyBorder="1" applyAlignment="1">
      <alignment horizontal="left" vertical="top"/>
    </xf>
    <xf numFmtId="0" fontId="4" fillId="4" borderId="3" xfId="2" applyFont="1" applyFill="1" applyBorder="1" applyAlignment="1">
      <alignment horizontal="left" vertical="top"/>
    </xf>
    <xf numFmtId="0" fontId="4" fillId="2" borderId="6" xfId="2" applyFont="1" applyFill="1" applyBorder="1" applyAlignment="1">
      <alignment horizontal="left" vertical="top"/>
    </xf>
    <xf numFmtId="0" fontId="36" fillId="9" borderId="0" xfId="2" applyFont="1" applyFill="1" applyAlignment="1">
      <alignment horizontal="left"/>
    </xf>
    <xf numFmtId="0" fontId="26" fillId="9" borderId="0" xfId="2" applyFont="1" applyFill="1"/>
    <xf numFmtId="0" fontId="36" fillId="9" borderId="9" xfId="2" applyFont="1" applyFill="1" applyBorder="1"/>
    <xf numFmtId="0" fontId="0" fillId="4" borderId="31" xfId="0" applyFill="1" applyBorder="1"/>
    <xf numFmtId="0" fontId="4" fillId="0" borderId="17" xfId="2" applyFont="1" applyBorder="1" applyAlignment="1">
      <alignment vertical="top"/>
    </xf>
    <xf numFmtId="0" fontId="12" fillId="4" borderId="0" xfId="2" applyFont="1" applyFill="1" applyAlignment="1">
      <alignment horizontal="left"/>
    </xf>
    <xf numFmtId="0" fontId="12" fillId="4" borderId="0" xfId="2" applyFont="1" applyFill="1"/>
    <xf numFmtId="0" fontId="13" fillId="0" borderId="0" xfId="2" applyFont="1"/>
    <xf numFmtId="0" fontId="0" fillId="4" borderId="32" xfId="0" applyFill="1" applyBorder="1"/>
    <xf numFmtId="0" fontId="29" fillId="2" borderId="3" xfId="0" applyFont="1" applyFill="1" applyBorder="1"/>
    <xf numFmtId="0" fontId="29" fillId="2" borderId="8" xfId="0" applyFont="1" applyFill="1" applyBorder="1"/>
    <xf numFmtId="0" fontId="29" fillId="7" borderId="8" xfId="0" applyFont="1" applyFill="1" applyBorder="1"/>
    <xf numFmtId="0" fontId="4" fillId="4" borderId="27" xfId="2" applyFont="1" applyFill="1" applyBorder="1" applyAlignment="1">
      <alignment vertical="top"/>
    </xf>
    <xf numFmtId="0" fontId="0" fillId="4" borderId="4" xfId="0" applyFill="1" applyBorder="1"/>
    <xf numFmtId="0" fontId="0" fillId="4" borderId="28" xfId="0" applyFill="1" applyBorder="1"/>
    <xf numFmtId="0" fontId="4" fillId="0" borderId="0" xfId="1" applyFont="1"/>
    <xf numFmtId="49" fontId="4" fillId="0" borderId="0" xfId="1" applyNumberFormat="1" applyFont="1" applyAlignment="1">
      <alignment horizontal="left" vertical="top"/>
    </xf>
    <xf numFmtId="0" fontId="4" fillId="0" borderId="0" xfId="1" applyFont="1" applyAlignment="1">
      <alignment vertical="center"/>
    </xf>
    <xf numFmtId="0" fontId="18" fillId="0" borderId="0" xfId="1" applyFont="1" applyAlignment="1">
      <alignment horizontal="left" vertical="top"/>
    </xf>
    <xf numFmtId="0" fontId="34" fillId="10" borderId="0" xfId="3" applyFont="1" applyFill="1" applyBorder="1" applyAlignment="1">
      <alignment horizontal="left" vertical="center"/>
    </xf>
    <xf numFmtId="0" fontId="29" fillId="0" borderId="0" xfId="0" applyFont="1"/>
    <xf numFmtId="0" fontId="4" fillId="0" borderId="0" xfId="1" quotePrefix="1" applyFont="1" applyAlignment="1">
      <alignment horizontal="left" vertical="top"/>
    </xf>
    <xf numFmtId="49" fontId="4" fillId="0" borderId="0" xfId="1" quotePrefix="1" applyNumberFormat="1" applyFont="1" applyAlignment="1">
      <alignment horizontal="left" vertical="top"/>
    </xf>
    <xf numFmtId="0" fontId="0" fillId="0" borderId="0" xfId="0" applyAlignment="1">
      <alignment wrapText="1"/>
    </xf>
    <xf numFmtId="0" fontId="0" fillId="0" borderId="29" xfId="0" applyBorder="1"/>
    <xf numFmtId="0" fontId="1" fillId="0" borderId="15" xfId="2" applyBorder="1"/>
    <xf numFmtId="0" fontId="17" fillId="0" borderId="16" xfId="2" applyFont="1" applyBorder="1" applyAlignment="1">
      <alignment horizontal="left" vertical="top"/>
    </xf>
    <xf numFmtId="0" fontId="22" fillId="0" borderId="29" xfId="2" applyFont="1" applyBorder="1"/>
    <xf numFmtId="0" fontId="10" fillId="0" borderId="29" xfId="2" applyFont="1" applyBorder="1"/>
    <xf numFmtId="10" fontId="4" fillId="6" borderId="22" xfId="2" applyNumberFormat="1" applyFont="1" applyFill="1" applyBorder="1" applyAlignment="1" applyProtection="1">
      <alignment horizontal="left" vertical="center"/>
      <protection locked="0"/>
    </xf>
    <xf numFmtId="0" fontId="1" fillId="0" borderId="27" xfId="2" applyBorder="1"/>
    <xf numFmtId="0" fontId="14" fillId="0" borderId="16" xfId="2" applyFont="1" applyBorder="1" applyAlignment="1">
      <alignment vertical="top"/>
    </xf>
    <xf numFmtId="0" fontId="4" fillId="0" borderId="16" xfId="2" applyFont="1" applyBorder="1" applyAlignment="1">
      <alignment vertical="top"/>
    </xf>
    <xf numFmtId="0" fontId="4" fillId="0" borderId="16" xfId="2" applyFont="1" applyBorder="1"/>
    <xf numFmtId="0" fontId="12" fillId="4" borderId="16" xfId="2" applyFont="1" applyFill="1" applyBorder="1" applyAlignment="1">
      <alignment horizontal="left"/>
    </xf>
    <xf numFmtId="0" fontId="13" fillId="0" borderId="22" xfId="2" applyFont="1" applyBorder="1" applyAlignment="1">
      <alignment horizontal="left" vertical="top"/>
    </xf>
    <xf numFmtId="0" fontId="0" fillId="4" borderId="29" xfId="0" applyFill="1" applyBorder="1"/>
    <xf numFmtId="0" fontId="4" fillId="0" borderId="0" xfId="2" applyFont="1" applyAlignment="1">
      <alignment horizontal="left" vertical="center"/>
    </xf>
    <xf numFmtId="0" fontId="29" fillId="4" borderId="34" xfId="0" applyFont="1" applyFill="1" applyBorder="1" applyAlignment="1">
      <alignment horizontal="center" vertical="center"/>
    </xf>
    <xf numFmtId="0" fontId="29" fillId="4" borderId="25" xfId="0" applyFont="1" applyFill="1" applyBorder="1" applyAlignment="1">
      <alignment horizontal="center" vertical="center"/>
    </xf>
    <xf numFmtId="0" fontId="4" fillId="4" borderId="0" xfId="2" applyFont="1" applyFill="1"/>
    <xf numFmtId="0" fontId="13" fillId="0" borderId="6" xfId="2" applyFont="1" applyBorder="1" applyAlignment="1">
      <alignment vertical="top"/>
    </xf>
    <xf numFmtId="49" fontId="0" fillId="0" borderId="0" xfId="0" applyNumberFormat="1"/>
    <xf numFmtId="49" fontId="41" fillId="0" borderId="0" xfId="0" applyNumberFormat="1" applyFont="1"/>
    <xf numFmtId="2" fontId="41" fillId="0" borderId="0" xfId="0" applyNumberFormat="1" applyFont="1"/>
    <xf numFmtId="49" fontId="42" fillId="0" borderId="0" xfId="2" applyNumberFormat="1" applyFont="1"/>
    <xf numFmtId="2" fontId="42" fillId="0" borderId="0" xfId="2" applyNumberFormat="1" applyFont="1"/>
    <xf numFmtId="1" fontId="41" fillId="0" borderId="0" xfId="0" applyNumberFormat="1" applyFont="1"/>
    <xf numFmtId="1" fontId="0" fillId="0" borderId="0" xfId="0" applyNumberFormat="1"/>
    <xf numFmtId="49" fontId="3" fillId="0" borderId="0" xfId="2" applyNumberFormat="1" applyFont="1"/>
    <xf numFmtId="1" fontId="3" fillId="0" borderId="0" xfId="2" applyNumberFormat="1" applyFont="1"/>
    <xf numFmtId="0" fontId="43" fillId="0" borderId="0" xfId="2" applyFont="1"/>
    <xf numFmtId="49" fontId="1" fillId="0" borderId="0" xfId="2" applyNumberFormat="1"/>
    <xf numFmtId="1" fontId="1" fillId="0" borderId="0" xfId="2" applyNumberFormat="1"/>
    <xf numFmtId="0" fontId="26" fillId="0" borderId="0" xfId="2" applyFont="1"/>
    <xf numFmtId="2" fontId="3" fillId="0" borderId="0" xfId="2" applyNumberFormat="1" applyFont="1"/>
    <xf numFmtId="16" fontId="0" fillId="0" borderId="0" xfId="0" applyNumberFormat="1"/>
    <xf numFmtId="10" fontId="3" fillId="0" borderId="0" xfId="2" applyNumberFormat="1" applyFont="1"/>
    <xf numFmtId="49" fontId="0" fillId="4" borderId="0" xfId="0" applyNumberFormat="1" applyFill="1"/>
    <xf numFmtId="0" fontId="43" fillId="0" borderId="0" xfId="0" applyFont="1"/>
    <xf numFmtId="2" fontId="0" fillId="0" borderId="0" xfId="0" applyNumberFormat="1"/>
    <xf numFmtId="49" fontId="0" fillId="0" borderId="48" xfId="0" applyNumberFormat="1" applyBorder="1"/>
    <xf numFmtId="1" fontId="0" fillId="11" borderId="49" xfId="0" applyNumberFormat="1" applyFill="1" applyBorder="1"/>
    <xf numFmtId="1" fontId="0" fillId="0" borderId="49" xfId="0" applyNumberFormat="1" applyBorder="1"/>
    <xf numFmtId="2" fontId="0" fillId="11" borderId="50" xfId="0" applyNumberFormat="1" applyFill="1" applyBorder="1"/>
    <xf numFmtId="2" fontId="0" fillId="0" borderId="50" xfId="0" applyNumberFormat="1" applyBorder="1"/>
    <xf numFmtId="49" fontId="0" fillId="0" borderId="51" xfId="0" applyNumberFormat="1" applyBorder="1"/>
    <xf numFmtId="1" fontId="0" fillId="11" borderId="52" xfId="0" applyNumberFormat="1" applyFill="1" applyBorder="1"/>
    <xf numFmtId="2" fontId="0" fillId="11" borderId="53" xfId="0" applyNumberFormat="1" applyFill="1" applyBorder="1"/>
    <xf numFmtId="164" fontId="3" fillId="0" borderId="0" xfId="2" applyNumberFormat="1" applyFont="1"/>
    <xf numFmtId="0" fontId="26" fillId="0" borderId="0" xfId="2" applyFont="1" applyAlignment="1">
      <alignment vertical="center"/>
    </xf>
    <xf numFmtId="2" fontId="1" fillId="0" borderId="0" xfId="2" applyNumberFormat="1"/>
    <xf numFmtId="0" fontId="12" fillId="0" borderId="4" xfId="2" applyFont="1" applyBorder="1" applyAlignment="1">
      <alignment horizontal="left" vertical="top"/>
    </xf>
    <xf numFmtId="14" fontId="14" fillId="0" borderId="16" xfId="2" applyNumberFormat="1" applyFont="1" applyBorder="1" applyAlignment="1">
      <alignment horizontal="left" vertical="top"/>
    </xf>
    <xf numFmtId="0" fontId="13" fillId="0" borderId="0" xfId="2" applyFont="1" applyAlignment="1">
      <alignment horizontal="left" vertical="top"/>
    </xf>
    <xf numFmtId="0" fontId="29" fillId="4" borderId="55" xfId="0" applyFont="1" applyFill="1" applyBorder="1" applyAlignment="1">
      <alignment horizontal="center" vertical="center"/>
    </xf>
    <xf numFmtId="10" fontId="4" fillId="2" borderId="6" xfId="2" applyNumberFormat="1" applyFont="1" applyFill="1" applyBorder="1" applyAlignment="1" applyProtection="1">
      <alignment horizontal="left" vertical="center"/>
      <protection locked="0"/>
    </xf>
    <xf numFmtId="0" fontId="4" fillId="0" borderId="9" xfId="2" applyFont="1" applyBorder="1" applyAlignment="1">
      <alignment horizontal="left" vertical="top"/>
    </xf>
    <xf numFmtId="0" fontId="4" fillId="4" borderId="9" xfId="2" applyFont="1" applyFill="1" applyBorder="1" applyAlignment="1">
      <alignment horizontal="left" vertical="top"/>
    </xf>
    <xf numFmtId="0" fontId="4" fillId="4" borderId="4" xfId="2" applyFont="1" applyFill="1" applyBorder="1" applyAlignment="1">
      <alignment horizontal="left" vertical="top"/>
    </xf>
    <xf numFmtId="0" fontId="20" fillId="0" borderId="17" xfId="0" applyFont="1" applyBorder="1" applyAlignment="1">
      <alignment horizontal="center"/>
    </xf>
    <xf numFmtId="0" fontId="10" fillId="0" borderId="14" xfId="2" applyFont="1" applyBorder="1"/>
    <xf numFmtId="0" fontId="10" fillId="0" borderId="15" xfId="2" applyFont="1" applyBorder="1"/>
    <xf numFmtId="49" fontId="10" fillId="0" borderId="0" xfId="2" applyNumberFormat="1" applyFont="1"/>
    <xf numFmtId="49" fontId="10" fillId="0" borderId="17" xfId="2" applyNumberFormat="1" applyFont="1" applyBorder="1"/>
    <xf numFmtId="0" fontId="19" fillId="0" borderId="0" xfId="2" applyFont="1" applyAlignment="1">
      <alignment vertical="center"/>
    </xf>
    <xf numFmtId="0" fontId="19" fillId="0" borderId="0" xfId="2" applyFont="1"/>
    <xf numFmtId="0" fontId="10" fillId="0" borderId="17" xfId="2" applyFont="1" applyBorder="1" applyAlignment="1">
      <alignment vertical="center"/>
    </xf>
    <xf numFmtId="49" fontId="19" fillId="0" borderId="0" xfId="2" applyNumberFormat="1" applyFont="1"/>
    <xf numFmtId="0" fontId="10" fillId="0" borderId="0" xfId="2" applyFont="1" applyAlignment="1">
      <alignment horizontal="left" vertical="center"/>
    </xf>
    <xf numFmtId="0" fontId="10" fillId="0" borderId="17" xfId="2" applyFont="1" applyBorder="1" applyAlignment="1">
      <alignment horizontal="left" vertical="center"/>
    </xf>
    <xf numFmtId="0" fontId="11" fillId="0" borderId="37" xfId="2" applyFont="1" applyBorder="1" applyAlignment="1">
      <alignment horizontal="left" vertical="top"/>
    </xf>
    <xf numFmtId="0" fontId="3" fillId="0" borderId="38" xfId="2" applyFont="1" applyBorder="1"/>
    <xf numFmtId="0" fontId="10" fillId="0" borderId="38" xfId="2" applyFont="1" applyBorder="1"/>
    <xf numFmtId="0" fontId="10" fillId="0" borderId="39" xfId="2" applyFont="1" applyBorder="1"/>
    <xf numFmtId="0" fontId="14" fillId="0" borderId="0" xfId="2" applyFont="1" applyAlignment="1">
      <alignment horizontal="left" vertical="top"/>
    </xf>
    <xf numFmtId="0" fontId="15" fillId="0" borderId="4" xfId="2" applyFont="1" applyBorder="1"/>
    <xf numFmtId="0" fontId="5" fillId="0" borderId="7" xfId="2" applyFont="1" applyBorder="1" applyAlignment="1">
      <alignment horizontal="left" vertical="center"/>
    </xf>
    <xf numFmtId="0" fontId="5" fillId="0" borderId="2" xfId="2" applyFont="1" applyBorder="1" applyAlignment="1">
      <alignment horizontal="left" vertical="center"/>
    </xf>
    <xf numFmtId="0" fontId="5" fillId="0" borderId="6" xfId="2" applyFont="1" applyBorder="1" applyAlignment="1">
      <alignment horizontal="left" vertical="center"/>
    </xf>
    <xf numFmtId="0" fontId="5" fillId="0" borderId="5" xfId="2" applyFont="1" applyBorder="1" applyAlignment="1">
      <alignment horizontal="left" vertical="center"/>
    </xf>
    <xf numFmtId="0" fontId="15" fillId="0" borderId="17" xfId="2" applyFont="1" applyBorder="1"/>
    <xf numFmtId="0" fontId="5" fillId="0" borderId="17" xfId="2" applyFont="1" applyBorder="1" applyAlignment="1">
      <alignment horizontal="left" vertical="center"/>
    </xf>
    <xf numFmtId="0" fontId="3" fillId="0" borderId="24" xfId="2" applyFont="1" applyBorder="1"/>
    <xf numFmtId="0" fontId="3" fillId="0" borderId="25" xfId="2" applyFont="1" applyBorder="1"/>
    <xf numFmtId="0" fontId="1" fillId="0" borderId="40" xfId="2" applyBorder="1"/>
    <xf numFmtId="0" fontId="1" fillId="0" borderId="25" xfId="2" applyBorder="1"/>
    <xf numFmtId="0" fontId="1" fillId="0" borderId="26" xfId="2" applyBorder="1"/>
    <xf numFmtId="0" fontId="41" fillId="0" borderId="0" xfId="0" applyFont="1"/>
    <xf numFmtId="0" fontId="42" fillId="0" borderId="0" xfId="2" applyFont="1"/>
    <xf numFmtId="49" fontId="19" fillId="0" borderId="0" xfId="2" applyNumberFormat="1" applyFont="1" applyAlignment="1" applyProtection="1">
      <alignment horizontal="center" vertical="center"/>
      <protection locked="0"/>
    </xf>
    <xf numFmtId="0" fontId="19" fillId="0" borderId="0" xfId="2" applyFont="1" applyAlignment="1" applyProtection="1">
      <alignment vertical="center"/>
      <protection locked="0"/>
    </xf>
    <xf numFmtId="0" fontId="19" fillId="0" borderId="0" xfId="2" applyFont="1" applyAlignment="1" applyProtection="1">
      <alignment horizontal="center" vertical="center"/>
      <protection locked="0"/>
    </xf>
    <xf numFmtId="49" fontId="19" fillId="0" borderId="0" xfId="2" applyNumberFormat="1" applyFont="1" applyAlignment="1" applyProtection="1">
      <alignment vertical="center"/>
      <protection locked="0"/>
    </xf>
    <xf numFmtId="0" fontId="3" fillId="0" borderId="0" xfId="2" applyFont="1" applyAlignment="1" applyProtection="1">
      <alignment horizontal="center"/>
      <protection locked="0"/>
    </xf>
    <xf numFmtId="0" fontId="3" fillId="0" borderId="0" xfId="2" applyFont="1" applyProtection="1">
      <protection locked="0"/>
    </xf>
    <xf numFmtId="0" fontId="16" fillId="10" borderId="16" xfId="3" applyFont="1" applyFill="1" applyBorder="1" applyAlignment="1" applyProtection="1">
      <alignment horizontal="center" vertical="center"/>
      <protection locked="0"/>
    </xf>
    <xf numFmtId="0" fontId="16" fillId="10" borderId="0" xfId="3" applyFont="1" applyFill="1" applyBorder="1" applyAlignment="1" applyProtection="1">
      <alignment horizontal="center" vertical="center"/>
      <protection locked="0"/>
    </xf>
    <xf numFmtId="1" fontId="4" fillId="4" borderId="6" xfId="2" applyNumberFormat="1" applyFont="1" applyFill="1" applyBorder="1" applyAlignment="1">
      <alignment horizontal="left" vertical="top"/>
    </xf>
    <xf numFmtId="1" fontId="4" fillId="4" borderId="8" xfId="2" applyNumberFormat="1" applyFont="1" applyFill="1" applyBorder="1" applyAlignment="1">
      <alignment horizontal="left" vertical="top"/>
    </xf>
    <xf numFmtId="2" fontId="29" fillId="2" borderId="20" xfId="0" applyNumberFormat="1" applyFont="1" applyFill="1" applyBorder="1" applyAlignment="1" applyProtection="1">
      <alignment horizontal="left" indent="1"/>
      <protection locked="0"/>
    </xf>
    <xf numFmtId="2" fontId="29" fillId="2" borderId="12" xfId="0" applyNumberFormat="1" applyFont="1" applyFill="1" applyBorder="1" applyAlignment="1" applyProtection="1">
      <alignment horizontal="left" indent="1"/>
      <protection locked="0"/>
    </xf>
    <xf numFmtId="0" fontId="29" fillId="2" borderId="12" xfId="0" applyFont="1" applyFill="1" applyBorder="1" applyAlignment="1" applyProtection="1">
      <alignment horizontal="left" indent="1"/>
      <protection locked="0"/>
    </xf>
    <xf numFmtId="2" fontId="29" fillId="2" borderId="22" xfId="0" applyNumberFormat="1" applyFont="1" applyFill="1" applyBorder="1" applyAlignment="1" applyProtection="1">
      <alignment horizontal="left" indent="1"/>
      <protection locked="0"/>
    </xf>
    <xf numFmtId="2" fontId="29" fillId="2" borderId="6" xfId="0" applyNumberFormat="1" applyFont="1" applyFill="1" applyBorder="1" applyAlignment="1" applyProtection="1">
      <alignment horizontal="left" indent="1"/>
      <protection locked="0"/>
    </xf>
    <xf numFmtId="0" fontId="29" fillId="2" borderId="6" xfId="0" applyFont="1" applyFill="1" applyBorder="1" applyAlignment="1" applyProtection="1">
      <alignment horizontal="left" indent="1"/>
      <protection locked="0"/>
    </xf>
    <xf numFmtId="2" fontId="29" fillId="7" borderId="22" xfId="0" applyNumberFormat="1" applyFont="1" applyFill="1" applyBorder="1" applyAlignment="1" applyProtection="1">
      <alignment horizontal="left" indent="1"/>
      <protection locked="0"/>
    </xf>
    <xf numFmtId="2" fontId="29" fillId="7" borderId="6" xfId="0" applyNumberFormat="1" applyFont="1" applyFill="1" applyBorder="1" applyAlignment="1" applyProtection="1">
      <alignment horizontal="left" indent="1"/>
      <protection locked="0"/>
    </xf>
    <xf numFmtId="0" fontId="29" fillId="7" borderId="6" xfId="0" applyFont="1" applyFill="1" applyBorder="1" applyAlignment="1" applyProtection="1">
      <alignment horizontal="left" indent="1"/>
      <protection locked="0"/>
    </xf>
    <xf numFmtId="164" fontId="29" fillId="2" borderId="12" xfId="0" applyNumberFormat="1" applyFont="1" applyFill="1" applyBorder="1" applyAlignment="1" applyProtection="1">
      <alignment horizontal="left" indent="1"/>
      <protection locked="0"/>
    </xf>
    <xf numFmtId="1" fontId="29" fillId="2" borderId="12" xfId="0" applyNumberFormat="1" applyFont="1" applyFill="1" applyBorder="1" applyAlignment="1" applyProtection="1">
      <alignment horizontal="left" indent="1"/>
      <protection locked="0"/>
    </xf>
    <xf numFmtId="164" fontId="29" fillId="2" borderId="6" xfId="0" applyNumberFormat="1" applyFont="1" applyFill="1" applyBorder="1" applyAlignment="1" applyProtection="1">
      <alignment horizontal="left" indent="1"/>
      <protection locked="0"/>
    </xf>
    <xf numFmtId="1" fontId="29" fillId="2" borderId="6" xfId="0" applyNumberFormat="1" applyFont="1" applyFill="1" applyBorder="1" applyAlignment="1" applyProtection="1">
      <alignment horizontal="left" indent="1"/>
      <protection locked="0"/>
    </xf>
    <xf numFmtId="164" fontId="29" fillId="7" borderId="6" xfId="0" applyNumberFormat="1" applyFont="1" applyFill="1" applyBorder="1" applyAlignment="1" applyProtection="1">
      <alignment horizontal="left" indent="1"/>
      <protection locked="0"/>
    </xf>
    <xf numFmtId="1" fontId="29" fillId="7" borderId="6" xfId="0" applyNumberFormat="1" applyFont="1" applyFill="1" applyBorder="1" applyAlignment="1" applyProtection="1">
      <alignment horizontal="left" indent="1"/>
      <protection locked="0"/>
    </xf>
    <xf numFmtId="1" fontId="4" fillId="4" borderId="30" xfId="2" applyNumberFormat="1" applyFont="1" applyFill="1" applyBorder="1" applyAlignment="1">
      <alignment horizontal="left" vertical="top"/>
    </xf>
    <xf numFmtId="1" fontId="4" fillId="4" borderId="0" xfId="2" applyNumberFormat="1" applyFont="1" applyFill="1" applyAlignment="1">
      <alignment horizontal="left" vertical="top"/>
    </xf>
    <xf numFmtId="49" fontId="13" fillId="2" borderId="8" xfId="2" applyNumberFormat="1" applyFont="1" applyFill="1" applyBorder="1" applyAlignment="1" applyProtection="1">
      <alignment horizontal="left" vertical="top"/>
      <protection locked="0"/>
    </xf>
    <xf numFmtId="0" fontId="13" fillId="2" borderId="8" xfId="2" applyFont="1" applyFill="1" applyBorder="1" applyAlignment="1" applyProtection="1">
      <alignment horizontal="left" vertical="top"/>
      <protection locked="0"/>
    </xf>
    <xf numFmtId="1" fontId="13" fillId="2" borderId="8" xfId="2" applyNumberFormat="1" applyFont="1" applyFill="1" applyBorder="1" applyAlignment="1" applyProtection="1">
      <alignment horizontal="left" vertical="top"/>
      <protection locked="0"/>
    </xf>
    <xf numFmtId="164" fontId="13" fillId="2" borderId="8" xfId="2" applyNumberFormat="1" applyFont="1" applyFill="1" applyBorder="1" applyAlignment="1" applyProtection="1">
      <alignment horizontal="left" vertical="top"/>
      <protection locked="0"/>
    </xf>
    <xf numFmtId="164" fontId="13" fillId="2" borderId="6" xfId="2" applyNumberFormat="1" applyFont="1" applyFill="1" applyBorder="1" applyAlignment="1" applyProtection="1">
      <alignment horizontal="left" vertical="top"/>
      <protection locked="0"/>
    </xf>
    <xf numFmtId="49" fontId="13" fillId="7" borderId="8" xfId="2" applyNumberFormat="1" applyFont="1" applyFill="1" applyBorder="1" applyAlignment="1" applyProtection="1">
      <alignment horizontal="left" vertical="top"/>
      <protection locked="0"/>
    </xf>
    <xf numFmtId="0" fontId="13" fillId="7" borderId="8" xfId="2" applyFont="1" applyFill="1" applyBorder="1" applyAlignment="1" applyProtection="1">
      <alignment horizontal="left" vertical="top"/>
      <protection locked="0"/>
    </xf>
    <xf numFmtId="1" fontId="13" fillId="7" borderId="8" xfId="2" applyNumberFormat="1" applyFont="1" applyFill="1" applyBorder="1" applyAlignment="1" applyProtection="1">
      <alignment horizontal="left" vertical="top"/>
      <protection locked="0"/>
    </xf>
    <xf numFmtId="164" fontId="13" fillId="7" borderId="8" xfId="2" applyNumberFormat="1" applyFont="1" applyFill="1" applyBorder="1" applyAlignment="1" applyProtection="1">
      <alignment horizontal="left" vertical="top"/>
      <protection locked="0"/>
    </xf>
    <xf numFmtId="164" fontId="13" fillId="7" borderId="6" xfId="2" applyNumberFormat="1" applyFont="1" applyFill="1" applyBorder="1" applyAlignment="1" applyProtection="1">
      <alignment horizontal="left" vertical="top"/>
      <protection locked="0"/>
    </xf>
    <xf numFmtId="49" fontId="4" fillId="3" borderId="6" xfId="2" applyNumberFormat="1" applyFont="1" applyFill="1" applyBorder="1" applyAlignment="1">
      <alignment horizontal="left" vertical="center" wrapText="1"/>
    </xf>
    <xf numFmtId="49" fontId="4" fillId="2" borderId="6" xfId="2" applyNumberFormat="1" applyFont="1" applyFill="1" applyBorder="1" applyAlignment="1">
      <alignment vertical="center"/>
    </xf>
    <xf numFmtId="0" fontId="40" fillId="0" borderId="27" xfId="0" applyFont="1" applyBorder="1" applyAlignment="1">
      <alignment horizontal="left" vertical="top"/>
    </xf>
    <xf numFmtId="0" fontId="0" fillId="0" borderId="28" xfId="0" applyBorder="1" applyAlignment="1">
      <alignment horizontal="left" wrapText="1"/>
    </xf>
    <xf numFmtId="0" fontId="40" fillId="0" borderId="23" xfId="0" applyFont="1" applyBorder="1" applyAlignment="1">
      <alignment horizontal="left" vertical="top"/>
    </xf>
    <xf numFmtId="0" fontId="0" fillId="0" borderId="59" xfId="0" applyBorder="1" applyAlignment="1">
      <alignment horizontal="left" wrapText="1"/>
    </xf>
    <xf numFmtId="0" fontId="0" fillId="0" borderId="60" xfId="0" applyBorder="1" applyAlignment="1">
      <alignment horizontal="left" vertical="top"/>
    </xf>
    <xf numFmtId="0" fontId="0" fillId="0" borderId="61" xfId="0" applyBorder="1" applyAlignment="1">
      <alignment horizontal="left" wrapText="1"/>
    </xf>
    <xf numFmtId="0" fontId="0" fillId="0" borderId="27" xfId="0" applyBorder="1" applyAlignment="1">
      <alignment horizontal="left" vertical="top"/>
    </xf>
    <xf numFmtId="0" fontId="0" fillId="0" borderId="23" xfId="0" applyBorder="1" applyAlignment="1">
      <alignment horizontal="left" vertical="top"/>
    </xf>
    <xf numFmtId="0" fontId="40" fillId="0" borderId="24" xfId="0" applyFont="1" applyBorder="1" applyAlignment="1">
      <alignment horizontal="left" vertical="top"/>
    </xf>
    <xf numFmtId="0" fontId="0" fillId="0" borderId="26" xfId="0" applyBorder="1" applyAlignment="1">
      <alignment horizontal="left" wrapText="1"/>
    </xf>
    <xf numFmtId="0" fontId="40" fillId="0" borderId="62" xfId="0" applyFont="1" applyBorder="1" applyAlignment="1">
      <alignment horizontal="left" vertical="top"/>
    </xf>
    <xf numFmtId="0" fontId="0" fillId="0" borderId="63" xfId="0" applyBorder="1" applyAlignment="1">
      <alignment horizontal="left" wrapText="1"/>
    </xf>
    <xf numFmtId="0" fontId="0" fillId="0" borderId="62" xfId="0" applyBorder="1" applyAlignment="1">
      <alignment horizontal="left" vertical="top"/>
    </xf>
    <xf numFmtId="0" fontId="0" fillId="0" borderId="63" xfId="0" applyBorder="1" applyAlignment="1">
      <alignment wrapText="1"/>
    </xf>
    <xf numFmtId="49" fontId="10" fillId="0" borderId="17" xfId="2" applyNumberFormat="1" applyFont="1" applyBorder="1" applyAlignment="1">
      <alignment vertical="center"/>
    </xf>
    <xf numFmtId="49" fontId="10" fillId="0" borderId="0" xfId="2" applyNumberFormat="1" applyFont="1" applyAlignment="1">
      <alignment vertical="center"/>
    </xf>
    <xf numFmtId="0" fontId="3" fillId="0" borderId="16" xfId="2" applyFont="1" applyBorder="1" applyAlignment="1">
      <alignment horizontal="center"/>
    </xf>
    <xf numFmtId="0" fontId="3" fillId="0" borderId="0" xfId="2" applyFont="1" applyAlignment="1">
      <alignment horizontal="center"/>
    </xf>
    <xf numFmtId="49" fontId="4" fillId="2" borderId="8" xfId="2" applyNumberFormat="1" applyFont="1" applyFill="1" applyBorder="1" applyAlignment="1" applyProtection="1">
      <alignment horizontal="left" vertical="top" wrapText="1"/>
      <protection locked="0"/>
    </xf>
    <xf numFmtId="49" fontId="4" fillId="2" borderId="9" xfId="2" applyNumberFormat="1" applyFont="1" applyFill="1" applyBorder="1" applyAlignment="1" applyProtection="1">
      <alignment horizontal="left" vertical="top" wrapText="1"/>
      <protection locked="0"/>
    </xf>
    <xf numFmtId="49" fontId="4" fillId="2" borderId="10" xfId="2" applyNumberFormat="1" applyFont="1" applyFill="1" applyBorder="1" applyAlignment="1" applyProtection="1">
      <alignment horizontal="left" vertical="top" wrapText="1"/>
      <protection locked="0"/>
    </xf>
    <xf numFmtId="49" fontId="4" fillId="2" borderId="23" xfId="2" applyNumberFormat="1" applyFont="1" applyFill="1" applyBorder="1" applyAlignment="1" applyProtection="1">
      <alignment horizontal="left" vertical="center"/>
      <protection locked="0"/>
    </xf>
    <xf numFmtId="49" fontId="4" fillId="2" borderId="9" xfId="2" applyNumberFormat="1" applyFont="1" applyFill="1" applyBorder="1" applyAlignment="1" applyProtection="1">
      <alignment horizontal="left" vertical="center"/>
      <protection locked="0"/>
    </xf>
    <xf numFmtId="49" fontId="4" fillId="2" borderId="10" xfId="2" applyNumberFormat="1" applyFont="1" applyFill="1" applyBorder="1" applyAlignment="1" applyProtection="1">
      <alignment horizontal="left" vertical="center"/>
      <protection locked="0"/>
    </xf>
    <xf numFmtId="49" fontId="4" fillId="3" borderId="23" xfId="2" applyNumberFormat="1" applyFont="1" applyFill="1" applyBorder="1" applyAlignment="1" applyProtection="1">
      <alignment horizontal="left" vertical="top"/>
      <protection locked="0"/>
    </xf>
    <xf numFmtId="49" fontId="4" fillId="3" borderId="9" xfId="2" applyNumberFormat="1" applyFont="1" applyFill="1" applyBorder="1" applyAlignment="1" applyProtection="1">
      <alignment horizontal="left" vertical="top"/>
      <protection locked="0"/>
    </xf>
    <xf numFmtId="49" fontId="4" fillId="3" borderId="10" xfId="2" applyNumberFormat="1" applyFont="1" applyFill="1" applyBorder="1" applyAlignment="1" applyProtection="1">
      <alignment horizontal="left" vertical="top"/>
      <protection locked="0"/>
    </xf>
    <xf numFmtId="49" fontId="4" fillId="2" borderId="8" xfId="2" applyNumberFormat="1" applyFont="1" applyFill="1" applyBorder="1" applyAlignment="1" applyProtection="1">
      <alignment horizontal="left" vertical="top"/>
      <protection locked="0"/>
    </xf>
    <xf numFmtId="49" fontId="4" fillId="2" borderId="10" xfId="2" applyNumberFormat="1" applyFont="1" applyFill="1" applyBorder="1" applyAlignment="1" applyProtection="1">
      <alignment horizontal="left" vertical="top"/>
      <protection locked="0"/>
    </xf>
    <xf numFmtId="0" fontId="19" fillId="0" borderId="18" xfId="2" applyFont="1" applyBorder="1" applyAlignment="1">
      <alignment horizontal="center" vertical="center"/>
    </xf>
    <xf numFmtId="0" fontId="19" fillId="0" borderId="19" xfId="2" applyFont="1" applyBorder="1" applyAlignment="1">
      <alignment horizontal="center" vertical="center"/>
    </xf>
    <xf numFmtId="0" fontId="19" fillId="0" borderId="20" xfId="2" applyFont="1" applyBorder="1" applyAlignment="1">
      <alignment horizontal="center" vertical="center"/>
    </xf>
    <xf numFmtId="49" fontId="4" fillId="2" borderId="8" xfId="2" applyNumberFormat="1" applyFont="1" applyFill="1" applyBorder="1" applyAlignment="1" applyProtection="1">
      <alignment horizontal="left" vertical="center"/>
      <protection locked="0"/>
    </xf>
    <xf numFmtId="49" fontId="4" fillId="7" borderId="8" xfId="2" applyNumberFormat="1" applyFont="1" applyFill="1" applyBorder="1" applyAlignment="1" applyProtection="1">
      <alignment horizontal="left" vertical="top"/>
      <protection locked="0"/>
    </xf>
    <xf numFmtId="49" fontId="4" fillId="7" borderId="10" xfId="2" applyNumberFormat="1" applyFont="1" applyFill="1" applyBorder="1" applyAlignment="1" applyProtection="1">
      <alignment horizontal="left" vertical="top"/>
      <protection locked="0"/>
    </xf>
    <xf numFmtId="49" fontId="4" fillId="7" borderId="8" xfId="2" applyNumberFormat="1" applyFont="1" applyFill="1" applyBorder="1" applyAlignment="1" applyProtection="1">
      <alignment horizontal="left" vertical="center"/>
      <protection locked="0"/>
    </xf>
    <xf numFmtId="49" fontId="4" fillId="7" borderId="10" xfId="2" applyNumberFormat="1" applyFont="1" applyFill="1" applyBorder="1" applyAlignment="1" applyProtection="1">
      <alignment horizontal="left" vertical="center"/>
      <protection locked="0"/>
    </xf>
    <xf numFmtId="49" fontId="4" fillId="3" borderId="23" xfId="2" applyNumberFormat="1" applyFont="1" applyFill="1" applyBorder="1" applyAlignment="1" applyProtection="1">
      <alignment horizontal="left" vertical="top" wrapText="1"/>
      <protection locked="0"/>
    </xf>
    <xf numFmtId="49" fontId="4" fillId="3" borderId="9" xfId="2" applyNumberFormat="1" applyFont="1" applyFill="1" applyBorder="1" applyAlignment="1" applyProtection="1">
      <alignment horizontal="left" vertical="top" wrapText="1"/>
      <protection locked="0"/>
    </xf>
    <xf numFmtId="49" fontId="4" fillId="3" borderId="10" xfId="2" applyNumberFormat="1" applyFont="1" applyFill="1" applyBorder="1" applyAlignment="1" applyProtection="1">
      <alignment horizontal="left" vertical="top" wrapText="1"/>
      <protection locked="0"/>
    </xf>
    <xf numFmtId="0" fontId="38" fillId="4" borderId="43" xfId="0" applyFont="1" applyFill="1" applyBorder="1" applyAlignment="1">
      <alignment horizontal="left" vertical="center" wrapText="1" indent="1"/>
    </xf>
    <xf numFmtId="0" fontId="38" fillId="4" borderId="34" xfId="0" applyFont="1" applyFill="1" applyBorder="1" applyAlignment="1">
      <alignment horizontal="left" vertical="center" wrapText="1" indent="1"/>
    </xf>
    <xf numFmtId="49" fontId="29" fillId="7" borderId="6" xfId="0" applyNumberFormat="1" applyFont="1" applyFill="1" applyBorder="1" applyAlignment="1" applyProtection="1">
      <alignment horizontal="left" vertical="center" indent="1"/>
      <protection locked="0"/>
    </xf>
    <xf numFmtId="49" fontId="29" fillId="7" borderId="6" xfId="0" applyNumberFormat="1" applyFont="1" applyFill="1" applyBorder="1" applyAlignment="1" applyProtection="1">
      <alignment horizontal="left" vertical="top" indent="1"/>
      <protection locked="0"/>
    </xf>
    <xf numFmtId="49" fontId="29" fillId="2" borderId="6" xfId="0" applyNumberFormat="1" applyFont="1" applyFill="1" applyBorder="1" applyAlignment="1" applyProtection="1">
      <alignment horizontal="left" vertical="top" indent="1"/>
      <protection locked="0"/>
    </xf>
    <xf numFmtId="49" fontId="29" fillId="2" borderId="6" xfId="0" applyNumberFormat="1" applyFont="1" applyFill="1" applyBorder="1" applyAlignment="1" applyProtection="1">
      <alignment horizontal="left" vertical="center" indent="1"/>
      <protection locked="0"/>
    </xf>
    <xf numFmtId="49" fontId="29" fillId="2" borderId="12" xfId="0" applyNumberFormat="1" applyFont="1" applyFill="1" applyBorder="1" applyAlignment="1" applyProtection="1">
      <alignment horizontal="left" vertical="center" indent="1"/>
      <protection locked="0"/>
    </xf>
    <xf numFmtId="0" fontId="38" fillId="4" borderId="13" xfId="0" applyFont="1" applyFill="1" applyBorder="1" applyAlignment="1">
      <alignment horizontal="left" vertical="center" indent="1"/>
    </xf>
    <xf numFmtId="0" fontId="38" fillId="4" borderId="24" xfId="0" applyFont="1" applyFill="1" applyBorder="1" applyAlignment="1">
      <alignment horizontal="left" vertical="center" indent="1"/>
    </xf>
    <xf numFmtId="49" fontId="29" fillId="2" borderId="12" xfId="0" applyNumberFormat="1" applyFont="1" applyFill="1" applyBorder="1" applyAlignment="1" applyProtection="1">
      <alignment horizontal="left" vertical="top" indent="1"/>
      <protection locked="0"/>
    </xf>
    <xf numFmtId="0" fontId="38" fillId="4" borderId="46" xfId="0" applyFont="1" applyFill="1" applyBorder="1" applyAlignment="1">
      <alignment horizontal="left" vertical="center" indent="1"/>
    </xf>
    <xf numFmtId="0" fontId="38" fillId="4" borderId="47" xfId="0" applyFont="1" applyFill="1" applyBorder="1" applyAlignment="1">
      <alignment horizontal="left" vertical="center" indent="1"/>
    </xf>
    <xf numFmtId="0" fontId="38" fillId="4" borderId="44" xfId="0" applyFont="1" applyFill="1" applyBorder="1" applyAlignment="1">
      <alignment horizontal="left" vertical="center" indent="1"/>
    </xf>
    <xf numFmtId="0" fontId="38" fillId="4" borderId="45" xfId="0" applyFont="1" applyFill="1" applyBorder="1" applyAlignment="1">
      <alignment horizontal="left" vertical="center" indent="1"/>
    </xf>
    <xf numFmtId="0" fontId="38" fillId="4" borderId="42" xfId="0" applyFont="1" applyFill="1" applyBorder="1" applyAlignment="1">
      <alignment horizontal="left" vertical="center" wrapText="1" indent="1"/>
    </xf>
    <xf numFmtId="0" fontId="38" fillId="4" borderId="36" xfId="0" applyFont="1" applyFill="1" applyBorder="1" applyAlignment="1">
      <alignment horizontal="left" vertical="center" wrapText="1" indent="1"/>
    </xf>
    <xf numFmtId="0" fontId="38" fillId="4" borderId="41" xfId="0" applyFont="1" applyFill="1" applyBorder="1" applyAlignment="1">
      <alignment horizontal="left" vertical="center" indent="1"/>
    </xf>
    <xf numFmtId="0" fontId="38" fillId="4" borderId="35" xfId="0" applyFont="1" applyFill="1" applyBorder="1" applyAlignment="1">
      <alignment horizontal="left" vertical="center" indent="1"/>
    </xf>
    <xf numFmtId="0" fontId="38" fillId="4" borderId="56" xfId="0" applyFont="1" applyFill="1" applyBorder="1" applyAlignment="1">
      <alignment horizontal="left" vertical="center" indent="1"/>
    </xf>
    <xf numFmtId="0" fontId="38" fillId="4" borderId="43" xfId="0" applyFont="1" applyFill="1" applyBorder="1" applyAlignment="1">
      <alignment horizontal="left" vertical="center" indent="1"/>
    </xf>
    <xf numFmtId="0" fontId="38" fillId="4" borderId="34" xfId="0" applyFont="1" applyFill="1" applyBorder="1" applyAlignment="1">
      <alignment horizontal="left" vertical="center" indent="1"/>
    </xf>
    <xf numFmtId="0" fontId="38" fillId="4" borderId="54" xfId="0" applyFont="1" applyFill="1" applyBorder="1" applyAlignment="1">
      <alignment horizontal="left" vertical="center" wrapText="1" indent="1"/>
    </xf>
    <xf numFmtId="0" fontId="38" fillId="4" borderId="55" xfId="0" applyFont="1" applyFill="1" applyBorder="1" applyAlignment="1">
      <alignment horizontal="left" vertical="center" wrapText="1" indent="1"/>
    </xf>
    <xf numFmtId="0" fontId="38" fillId="4" borderId="41" xfId="0" applyFont="1" applyFill="1" applyBorder="1" applyAlignment="1">
      <alignment horizontal="left" vertical="center" wrapText="1" indent="1"/>
    </xf>
    <xf numFmtId="0" fontId="38" fillId="4" borderId="35" xfId="0" applyFont="1" applyFill="1" applyBorder="1" applyAlignment="1">
      <alignment horizontal="left" vertical="center" wrapText="1" indent="1"/>
    </xf>
    <xf numFmtId="0" fontId="4" fillId="0" borderId="6" xfId="2" applyFont="1" applyBorder="1" applyAlignment="1">
      <alignment horizontal="left" vertical="center"/>
    </xf>
    <xf numFmtId="0" fontId="4" fillId="0" borderId="33" xfId="2" applyFont="1" applyBorder="1" applyAlignment="1">
      <alignment horizontal="left" vertical="center"/>
    </xf>
    <xf numFmtId="0" fontId="4" fillId="0" borderId="8" xfId="2" applyFont="1" applyBorder="1" applyAlignment="1">
      <alignment horizontal="left" vertical="center"/>
    </xf>
    <xf numFmtId="0" fontId="4" fillId="0" borderId="10" xfId="2" applyFont="1" applyBorder="1" applyAlignment="1">
      <alignment horizontal="left" vertical="center"/>
    </xf>
    <xf numFmtId="0" fontId="4" fillId="0" borderId="16" xfId="2" applyFont="1" applyBorder="1" applyAlignment="1">
      <alignment horizontal="left" vertical="top" wrapText="1"/>
    </xf>
    <xf numFmtId="0" fontId="4" fillId="0" borderId="0" xfId="2" applyFont="1" applyAlignment="1">
      <alignment horizontal="left" vertical="top" wrapText="1"/>
    </xf>
    <xf numFmtId="0" fontId="4" fillId="0" borderId="17" xfId="2" applyFont="1" applyBorder="1" applyAlignment="1">
      <alignment horizontal="left" vertical="top" wrapText="1"/>
    </xf>
    <xf numFmtId="49" fontId="4" fillId="2" borderId="23" xfId="2" applyNumberFormat="1" applyFont="1" applyFill="1" applyBorder="1" applyAlignment="1" applyProtection="1">
      <alignment horizontal="left" vertical="top" wrapText="1"/>
      <protection locked="0"/>
    </xf>
    <xf numFmtId="0" fontId="4" fillId="0" borderId="16" xfId="2" applyFont="1" applyBorder="1" applyAlignment="1">
      <alignment horizontal="left" wrapText="1"/>
    </xf>
    <xf numFmtId="0" fontId="4" fillId="0" borderId="0" xfId="2" applyFont="1" applyAlignment="1">
      <alignment horizontal="left"/>
    </xf>
    <xf numFmtId="0" fontId="4" fillId="0" borderId="17" xfId="2" applyFont="1" applyBorder="1" applyAlignment="1">
      <alignment horizontal="left"/>
    </xf>
    <xf numFmtId="0" fontId="4" fillId="0" borderId="7" xfId="2" applyFont="1" applyBorder="1" applyAlignment="1">
      <alignment horizontal="center" vertical="center"/>
    </xf>
    <xf numFmtId="0" fontId="4" fillId="0" borderId="11" xfId="2" applyFont="1" applyBorder="1" applyAlignment="1">
      <alignment horizontal="center" vertical="center"/>
    </xf>
    <xf numFmtId="0" fontId="4" fillId="0" borderId="12" xfId="2" applyFont="1" applyBorder="1" applyAlignment="1">
      <alignment horizontal="center" vertical="center"/>
    </xf>
    <xf numFmtId="0" fontId="13" fillId="0" borderId="7" xfId="2" applyFont="1" applyBorder="1" applyAlignment="1">
      <alignment horizontal="center" vertical="center"/>
    </xf>
    <xf numFmtId="0" fontId="13" fillId="0" borderId="11" xfId="2" applyFont="1" applyBorder="1" applyAlignment="1">
      <alignment horizontal="center" vertical="center"/>
    </xf>
    <xf numFmtId="0" fontId="13" fillId="0" borderId="12" xfId="2" applyFont="1" applyBorder="1" applyAlignment="1">
      <alignment horizontal="center" vertical="center"/>
    </xf>
    <xf numFmtId="49" fontId="4" fillId="2" borderId="9" xfId="2" applyNumberFormat="1" applyFont="1" applyFill="1" applyBorder="1" applyAlignment="1" applyProtection="1">
      <alignment horizontal="left" vertical="top"/>
      <protection locked="0"/>
    </xf>
    <xf numFmtId="0" fontId="13" fillId="0" borderId="8" xfId="2" applyFont="1" applyBorder="1" applyAlignment="1">
      <alignment horizontal="left" vertical="top"/>
    </xf>
    <xf numFmtId="0" fontId="13" fillId="0" borderId="10" xfId="2" applyFont="1" applyBorder="1" applyAlignment="1">
      <alignment horizontal="left" vertical="top"/>
    </xf>
    <xf numFmtId="0" fontId="13" fillId="2" borderId="6" xfId="2" applyFont="1" applyFill="1" applyBorder="1" applyAlignment="1">
      <alignment horizontal="left" vertical="top"/>
    </xf>
    <xf numFmtId="0" fontId="9" fillId="4" borderId="6" xfId="2" applyFont="1" applyFill="1" applyBorder="1" applyAlignment="1">
      <alignment horizontal="left" vertical="top"/>
    </xf>
    <xf numFmtId="0" fontId="7" fillId="0" borderId="57" xfId="2" applyFont="1" applyBorder="1" applyAlignment="1">
      <alignment horizontal="left" vertical="top"/>
    </xf>
    <xf numFmtId="0" fontId="7" fillId="0" borderId="58" xfId="2" applyFont="1" applyBorder="1" applyAlignment="1">
      <alignment horizontal="left" vertical="top"/>
    </xf>
    <xf numFmtId="0" fontId="40" fillId="0" borderId="24" xfId="0" applyFont="1" applyBorder="1" applyAlignment="1">
      <alignment horizontal="left" vertical="top"/>
    </xf>
    <xf numFmtId="0" fontId="40" fillId="0" borderId="26" xfId="0" applyFont="1" applyBorder="1" applyAlignment="1">
      <alignment horizontal="left" vertical="top"/>
    </xf>
  </cellXfs>
  <cellStyles count="4">
    <cellStyle name="Link" xfId="3" builtinId="8"/>
    <cellStyle name="Standard" xfId="0" builtinId="0"/>
    <cellStyle name="Standard 2" xfId="2" xr:uid="{0AB8770A-DEE5-4171-AF40-FABC82897047}"/>
    <cellStyle name="Standard 6" xfId="1" xr:uid="{69A07F6B-3FDE-4F71-ACFB-8A3FEBAA1F4B}"/>
  </cellStyles>
  <dxfs count="226">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ont>
        <color theme="0" tint="-0.24994659260841701"/>
      </font>
    </dxf>
    <dxf>
      <fill>
        <patternFill>
          <bgColor theme="0" tint="-0.499984740745262"/>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theme="0" tint="-0.24994659260841701"/>
      </font>
      <fill>
        <patternFill>
          <bgColor theme="0" tint="-0.499984740745262"/>
        </patternFill>
      </fill>
    </dxf>
    <dxf>
      <fill>
        <patternFill patternType="solid">
          <bgColor theme="0" tint="-4.9989318521683403E-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theme="0" tint="-0.24994659260841701"/>
      </font>
      <fill>
        <patternFill>
          <bgColor theme="0" tint="-0.499984740745262"/>
        </patternFill>
      </fill>
    </dxf>
    <dxf>
      <font>
        <color theme="0" tint="-0.24994659260841701"/>
      </font>
      <fill>
        <patternFill patternType="solid">
          <bgColor theme="0" tint="-0.499984740745262"/>
        </patternFill>
      </fill>
    </dxf>
    <dxf>
      <font>
        <color theme="0" tint="-0.24994659260841701"/>
      </font>
      <fill>
        <patternFill>
          <bgColor theme="0" tint="-0.499984740745262"/>
        </patternFill>
      </fill>
    </dxf>
    <dxf>
      <font>
        <color theme="0" tint="-0.24994659260841701"/>
      </font>
      <fill>
        <patternFill patternType="solid">
          <bgColor theme="0" tint="-0.499984740745262"/>
        </patternFill>
      </fill>
    </dxf>
    <dxf>
      <fill>
        <patternFill patternType="solid">
          <bgColor theme="0" tint="-4.9989318521683403E-2"/>
        </patternFill>
      </fill>
    </dxf>
    <dxf>
      <fill>
        <patternFill patternType="solid">
          <bgColor theme="0" tint="-4.9989318521683403E-2"/>
        </patternFill>
      </fill>
    </dxf>
    <dxf>
      <fill>
        <patternFill patternType="solid">
          <bgColor theme="0" tint="-4.9989318521683403E-2"/>
        </patternFill>
      </fill>
    </dxf>
    <dxf>
      <font>
        <color theme="0" tint="-0.24994659260841701"/>
      </font>
    </dxf>
    <dxf>
      <font>
        <color theme="0" tint="-0.24994659260841701"/>
      </font>
    </dxf>
    <dxf>
      <fill>
        <patternFill patternType="solid">
          <bgColor theme="0" tint="-4.9989318521683403E-2"/>
        </patternFill>
      </fill>
    </dxf>
    <dxf>
      <fill>
        <patternFill patternType="solid">
          <bgColor theme="0" tint="-4.9989318521683403E-2"/>
        </patternFill>
      </fill>
    </dxf>
    <dxf>
      <font>
        <color theme="0" tint="-0.24994659260841701"/>
      </font>
    </dxf>
    <dxf>
      <font>
        <color theme="0" tint="-0.24994659260841701"/>
      </font>
    </dxf>
    <dxf>
      <fill>
        <patternFill patternType="solid">
          <bgColor theme="0" tint="-4.9989318521683403E-2"/>
        </patternFill>
      </fill>
    </dxf>
    <dxf>
      <fill>
        <patternFill patternType="solid">
          <bgColor theme="0" tint="-4.9989318521683403E-2"/>
        </patternFill>
      </fill>
    </dxf>
    <dxf>
      <fill>
        <patternFill patternType="solid">
          <bgColor theme="0" tint="-4.9989318521683403E-2"/>
        </patternFill>
      </fill>
    </dxf>
    <dxf>
      <fill>
        <patternFill patternType="solid">
          <bgColor theme="0" tint="-4.9989318521683403E-2"/>
        </patternFill>
      </fill>
    </dxf>
    <dxf>
      <font>
        <color theme="0" tint="-0.24994659260841701"/>
      </font>
      <fill>
        <patternFill patternType="solid">
          <bgColor theme="0" tint="-0.499984740745262"/>
        </patternFill>
      </fill>
    </dxf>
    <dxf>
      <fill>
        <patternFill patternType="solid">
          <bgColor theme="0" tint="-4.9989318521683403E-2"/>
        </patternFill>
      </fill>
    </dxf>
    <dxf>
      <font>
        <color auto="1"/>
        <name val="Calibri"/>
        <family val="2"/>
      </font>
      <numFmt numFmtId="2" formatCode="0.00"/>
      <fill>
        <patternFill patternType="solid">
          <fgColor indexed="64"/>
          <bgColor theme="0"/>
        </patternFill>
      </fill>
    </dxf>
    <dxf>
      <font>
        <color auto="1"/>
        <name val="Calibri"/>
        <family val="2"/>
      </font>
      <numFmt numFmtId="2" formatCode="0.00"/>
      <fill>
        <patternFill patternType="solid">
          <fgColor indexed="64"/>
          <bgColor theme="0"/>
        </patternFill>
      </fill>
    </dxf>
    <dxf>
      <font>
        <color auto="1"/>
        <name val="Calibri"/>
        <family val="2"/>
      </font>
      <numFmt numFmtId="2" formatCode="0.00"/>
      <fill>
        <patternFill patternType="solid">
          <fgColor indexed="64"/>
          <bgColor theme="0"/>
        </patternFill>
      </fill>
    </dxf>
    <dxf>
      <font>
        <color auto="1"/>
        <name val="Calibri"/>
        <family val="2"/>
      </font>
      <numFmt numFmtId="2" formatCode="0.00"/>
      <fill>
        <patternFill patternType="solid">
          <fgColor indexed="64"/>
          <bgColor theme="0"/>
        </patternFill>
      </fill>
    </dxf>
    <dxf>
      <numFmt numFmtId="2" formatCode="0.00"/>
      <fill>
        <patternFill patternType="solid">
          <fgColor indexed="64"/>
          <bgColor theme="0"/>
        </patternFill>
      </fill>
    </dxf>
    <dxf>
      <font>
        <b val="0"/>
        <i val="0"/>
        <strike val="0"/>
        <condense val="0"/>
        <extend val="0"/>
        <outline val="0"/>
        <shadow val="0"/>
        <u val="none"/>
        <vertAlign val="baseline"/>
        <sz val="11"/>
        <color auto="1"/>
        <name val="Calibri"/>
        <family val="2"/>
        <scheme val="none"/>
      </font>
      <numFmt numFmtId="2" formatCode="0.00"/>
    </dxf>
    <dxf>
      <font>
        <color auto="1"/>
        <name val="Calibri"/>
        <family val="2"/>
      </font>
      <numFmt numFmtId="2" formatCode="0.00"/>
      <fill>
        <patternFill patternType="solid">
          <fgColor indexed="64"/>
          <bgColor theme="0"/>
        </patternFill>
      </fill>
    </dxf>
    <dxf>
      <font>
        <color auto="1"/>
        <name val="Calibri"/>
        <family val="2"/>
      </font>
      <numFmt numFmtId="2" formatCode="0.00"/>
      <fill>
        <patternFill patternType="solid">
          <fgColor indexed="64"/>
          <bgColor theme="0"/>
        </patternFill>
      </fill>
    </dxf>
    <dxf>
      <numFmt numFmtId="2" formatCode="0.00"/>
      <fill>
        <patternFill patternType="solid">
          <fgColor indexed="64"/>
          <bgColor theme="0"/>
        </patternFill>
      </fill>
    </dxf>
    <dxf>
      <font>
        <color auto="1"/>
        <name val="Calibri"/>
        <family val="2"/>
      </font>
      <numFmt numFmtId="2" formatCode="0.00"/>
      <fill>
        <patternFill patternType="solid">
          <fgColor indexed="64"/>
          <bgColor theme="0"/>
        </patternFill>
      </fill>
    </dxf>
    <dxf>
      <font>
        <b val="0"/>
        <i val="0"/>
        <strike val="0"/>
        <condense val="0"/>
        <extend val="0"/>
        <outline val="0"/>
        <shadow val="0"/>
        <u val="none"/>
        <vertAlign val="baseline"/>
        <sz val="11"/>
        <color auto="1"/>
        <name val="Calibri"/>
        <family val="2"/>
        <scheme val="none"/>
      </font>
      <numFmt numFmtId="2" formatCode="0.00"/>
    </dxf>
    <dxf>
      <font>
        <color auto="1"/>
        <name val="Calibri"/>
        <family val="2"/>
      </font>
      <numFmt numFmtId="2" formatCode="0.00"/>
      <fill>
        <patternFill patternType="solid">
          <fgColor indexed="64"/>
          <bgColor theme="0"/>
        </patternFill>
      </fill>
    </dxf>
    <dxf>
      <numFmt numFmtId="2" formatCode="0.00"/>
      <fill>
        <patternFill patternType="solid">
          <fgColor indexed="64"/>
          <bgColor theme="0"/>
        </patternFill>
      </fill>
    </dxf>
    <dxf>
      <font>
        <color auto="1"/>
        <name val="Calibri"/>
        <family val="2"/>
      </font>
      <numFmt numFmtId="0" formatCode="General"/>
      <fill>
        <patternFill patternType="solid">
          <fgColor indexed="64"/>
          <bgColor theme="0"/>
        </patternFill>
      </fill>
    </dxf>
    <dxf>
      <numFmt numFmtId="30" formatCode="@"/>
    </dxf>
    <dxf>
      <font>
        <color auto="1"/>
        <name val="Calibri"/>
        <family val="2"/>
      </font>
      <numFmt numFmtId="30" formatCode="@"/>
      <fill>
        <patternFill patternType="solid">
          <fgColor indexed="64"/>
          <bgColor theme="0"/>
        </patternFill>
      </fill>
    </dxf>
    <dxf>
      <numFmt numFmtId="30" formatCode="@"/>
      <fill>
        <patternFill patternType="solid">
          <fgColor indexed="64"/>
          <bgColor theme="0"/>
        </patternFill>
      </fill>
    </dxf>
    <dxf>
      <font>
        <color auto="1"/>
        <name val="Calibri"/>
        <family val="2"/>
      </font>
      <fill>
        <patternFill patternType="solid">
          <fgColor indexed="64"/>
          <bgColor theme="0"/>
        </patternFill>
      </fill>
    </dxf>
    <dxf>
      <font>
        <b val="0"/>
        <i val="0"/>
        <strike val="0"/>
        <condense val="0"/>
        <extend val="0"/>
        <outline val="0"/>
        <shadow val="0"/>
        <u val="none"/>
        <vertAlign val="baseline"/>
        <sz val="11"/>
        <color theme="0"/>
        <name val="Calibri"/>
        <family val="2"/>
        <scheme val="none"/>
      </font>
    </dxf>
    <dxf>
      <numFmt numFmtId="164" formatCode="#,##0.00\ &quot;€&quot;"/>
      <fill>
        <patternFill patternType="solid">
          <fgColor indexed="64"/>
          <bgColor theme="0"/>
        </patternFill>
      </fill>
    </dxf>
    <dxf>
      <numFmt numFmtId="164" formatCode="#,##0.00\ &quot;€&quot;"/>
      <fill>
        <patternFill patternType="solid">
          <fgColor indexed="64"/>
          <bgColor theme="0"/>
        </patternFill>
      </fill>
    </dxf>
    <dxf>
      <numFmt numFmtId="1" formatCode="0"/>
      <fill>
        <patternFill patternType="solid">
          <fgColor indexed="64"/>
          <bgColor theme="0"/>
        </patternFill>
      </fill>
    </dxf>
    <dxf>
      <numFmt numFmtId="1" formatCode="0"/>
      <fill>
        <patternFill patternType="solid">
          <fgColor indexed="64"/>
          <bgColor theme="0"/>
        </patternFill>
      </fill>
    </dxf>
    <dxf>
      <numFmt numFmtId="1" formatCode="0"/>
      <fill>
        <patternFill patternType="solid">
          <fgColor indexed="64"/>
          <bgColor theme="0"/>
        </patternFill>
      </fill>
    </dxf>
    <dxf>
      <fill>
        <patternFill patternType="solid">
          <fgColor indexed="64"/>
          <bgColor theme="0"/>
        </patternFill>
      </fill>
    </dxf>
    <dxf>
      <numFmt numFmtId="30" formatCode="@"/>
      <fill>
        <patternFill patternType="solid">
          <fgColor indexed="64"/>
          <bgColor theme="0"/>
        </patternFill>
      </fill>
    </dxf>
    <dxf>
      <numFmt numFmtId="30" formatCode="@"/>
      <fill>
        <patternFill patternType="solid">
          <fgColor indexed="64"/>
          <bgColor theme="0"/>
        </patternFill>
      </fill>
    </dxf>
    <dxf>
      <numFmt numFmtId="0" formatCode="General"/>
      <fill>
        <patternFill patternType="solid">
          <fgColor indexed="64"/>
          <bgColor theme="0"/>
        </patternFill>
      </fill>
    </dxf>
    <dxf>
      <fill>
        <patternFill patternType="solid">
          <fgColor indexed="64"/>
          <bgColor theme="0"/>
        </patternFill>
      </fill>
    </dxf>
    <dxf>
      <numFmt numFmtId="30" formatCode="@"/>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numFmt numFmtId="164" formatCode="#,##0.00\ &quot;€&quot;"/>
    </dxf>
    <dxf>
      <font>
        <b val="0"/>
        <i val="0"/>
        <strike val="0"/>
        <condense val="0"/>
        <extend val="0"/>
        <outline val="0"/>
        <shadow val="0"/>
        <u val="none"/>
        <vertAlign val="baseline"/>
        <sz val="11"/>
        <color auto="1"/>
        <name val="Calibri"/>
        <family val="2"/>
        <scheme val="none"/>
      </font>
      <numFmt numFmtId="164" formatCode="#,##0.00\ &quot;€&quot;"/>
    </dxf>
    <dxf>
      <font>
        <b val="0"/>
        <i val="0"/>
        <strike val="0"/>
        <condense val="0"/>
        <extend val="0"/>
        <outline val="0"/>
        <shadow val="0"/>
        <u val="none"/>
        <vertAlign val="baseline"/>
        <sz val="11"/>
        <color auto="1"/>
        <name val="Calibri"/>
        <family val="2"/>
        <scheme val="none"/>
      </font>
      <numFmt numFmtId="164" formatCode="#,##0.00\ &quot;€&quot;"/>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numFmt numFmtId="30" formatCode="@"/>
    </dxf>
    <dxf>
      <numFmt numFmtId="30" formatCode="@"/>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theme="0"/>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2" formatCode="0.00"/>
    </dxf>
    <dxf>
      <font>
        <b val="0"/>
        <i val="0"/>
        <strike val="0"/>
        <condense val="0"/>
        <extend val="0"/>
        <outline val="0"/>
        <shadow val="0"/>
        <u val="none"/>
        <vertAlign val="baseline"/>
        <sz val="11"/>
        <color auto="1"/>
        <name val="Calibri"/>
        <family val="2"/>
        <scheme val="none"/>
      </font>
      <numFmt numFmtId="2" formatCode="0.00"/>
    </dxf>
    <dxf>
      <font>
        <b val="0"/>
        <i val="0"/>
        <strike val="0"/>
        <condense val="0"/>
        <extend val="0"/>
        <outline val="0"/>
        <shadow val="0"/>
        <u val="none"/>
        <vertAlign val="baseline"/>
        <sz val="11"/>
        <color auto="1"/>
        <name val="Calibri"/>
        <family val="2"/>
        <scheme val="none"/>
      </font>
      <numFmt numFmtId="2" formatCode="0.00"/>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theme="0"/>
        <name val="Calibri"/>
        <family val="2"/>
        <scheme val="none"/>
      </font>
    </dxf>
    <dxf>
      <font>
        <b val="0"/>
        <i val="0"/>
        <strike val="0"/>
        <condense val="0"/>
        <extend val="0"/>
        <outline val="0"/>
        <shadow val="0"/>
        <u val="none"/>
        <vertAlign val="baseline"/>
        <sz val="11"/>
        <color theme="1"/>
        <name val="BundesSans Office"/>
        <family val="2"/>
        <scheme val="none"/>
      </font>
      <numFmt numFmtId="2" formatCode="0.00"/>
      <fill>
        <patternFill patternType="solid">
          <fgColor theme="4" tint="0.79998168889431442"/>
          <bgColor theme="4" tint="0.79998168889431442"/>
        </patternFill>
      </fill>
      <border diagonalUp="0" diagonalDown="0">
        <left/>
        <right style="thin">
          <color theme="4" tint="0.39997558519241921"/>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BundesSans Office"/>
        <family val="2"/>
        <scheme val="none"/>
      </font>
      <numFmt numFmtId="1" formatCode="0"/>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BundesSans Office"/>
        <family val="2"/>
        <scheme val="none"/>
      </font>
      <numFmt numFmtId="30" formatCode="@"/>
      <border diagonalUp="0" diagonalDown="0">
        <left style="thin">
          <color theme="4" tint="0.39997558519241921"/>
        </left>
        <right/>
        <top style="thin">
          <color theme="4" tint="0.39997558519241921"/>
        </top>
        <bottom style="thin">
          <color theme="4" tint="0.39997558519241921"/>
        </bottom>
        <vertical/>
        <horizontal/>
      </border>
    </dxf>
    <dxf>
      <border outline="0">
        <bottom style="thin">
          <color theme="4" tint="0.39997558519241921"/>
        </bottom>
      </border>
    </dxf>
    <dxf>
      <numFmt numFmtId="2" formatCode="0.00"/>
    </dxf>
    <dxf>
      <numFmt numFmtId="1" formatCode="0"/>
    </dxf>
    <dxf>
      <font>
        <b val="0"/>
        <i val="0"/>
        <strike val="0"/>
        <condense val="0"/>
        <extend val="0"/>
        <outline val="0"/>
        <shadow val="0"/>
        <u val="none"/>
        <vertAlign val="baseline"/>
        <sz val="11"/>
        <color theme="1"/>
        <name val="BundesSans Office"/>
        <family val="2"/>
        <scheme val="none"/>
      </font>
      <numFmt numFmtId="30" formatCode="@"/>
      <border diagonalUp="0" diagonalDown="0">
        <left style="thin">
          <color theme="4" tint="0.39997558519241921"/>
        </left>
        <right/>
        <top style="thin">
          <color theme="4" tint="0.39997558519241921"/>
        </top>
        <bottom style="thin">
          <color theme="4" tint="0.39997558519241921"/>
        </bottom>
        <vertical/>
        <horizontal/>
      </border>
    </dxf>
    <dxf>
      <numFmt numFmtId="2" formatCode="0.00"/>
    </dxf>
    <dxf>
      <font>
        <b val="0"/>
        <i val="0"/>
        <strike val="0"/>
        <condense val="0"/>
        <extend val="0"/>
        <outline val="0"/>
        <shadow val="0"/>
        <u val="none"/>
        <vertAlign val="baseline"/>
        <sz val="11"/>
        <color auto="1"/>
        <name val="Calibri"/>
        <family val="2"/>
        <scheme val="none"/>
      </font>
      <numFmt numFmtId="1" formatCode="0"/>
    </dxf>
    <dxf>
      <numFmt numFmtId="30" formatCode="@"/>
    </dxf>
    <dxf>
      <font>
        <strike val="0"/>
        <outline val="0"/>
        <shadow val="0"/>
        <u val="none"/>
        <vertAlign val="baseline"/>
        <sz val="11"/>
        <color theme="0"/>
      </font>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numFmt numFmtId="1" formatCode="0"/>
    </dxf>
    <dxf>
      <numFmt numFmtId="1" formatCode="0"/>
    </dxf>
    <dxf>
      <numFmt numFmtId="1" formatCode="0"/>
    </dxf>
    <dxf>
      <numFmt numFmtId="1" formatCode="0"/>
    </dxf>
    <dxf>
      <numFmt numFmtId="1" formatCode="0"/>
    </dxf>
    <dxf>
      <numFmt numFmtId="30" formatCode="@"/>
    </dxf>
    <dxf>
      <font>
        <strike val="0"/>
        <outline val="0"/>
        <shadow val="0"/>
        <u val="none"/>
        <vertAlign val="baseline"/>
        <sz val="11"/>
        <color theme="0"/>
      </font>
    </dxf>
    <dxf>
      <font>
        <b val="0"/>
        <i val="0"/>
        <strike val="0"/>
        <condense val="0"/>
        <extend val="0"/>
        <outline val="0"/>
        <shadow val="0"/>
        <u val="none"/>
        <vertAlign val="baseline"/>
        <sz val="11"/>
        <color auto="1"/>
        <name val="Calibri"/>
        <family val="2"/>
        <scheme val="none"/>
      </font>
      <numFmt numFmtId="1" formatCode="0"/>
    </dxf>
    <dxf>
      <numFmt numFmtId="1" formatCode="0"/>
    </dxf>
    <dxf>
      <numFmt numFmtId="1" formatCode="0"/>
    </dxf>
    <dxf>
      <numFmt numFmtId="1" formatCode="0"/>
    </dxf>
    <dxf>
      <numFmt numFmtId="1" formatCode="0"/>
    </dxf>
    <dxf>
      <numFmt numFmtId="30" formatCode="@"/>
    </dxf>
    <dxf>
      <font>
        <strike val="0"/>
        <outline val="0"/>
        <shadow val="0"/>
        <u val="none"/>
        <vertAlign val="baseline"/>
        <sz val="11"/>
        <color theme="0"/>
      </font>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theme="0"/>
        <name val="Calibri"/>
        <family val="2"/>
        <scheme val="none"/>
      </font>
    </dxf>
    <dxf>
      <numFmt numFmtId="30" formatCode="@"/>
      <fill>
        <patternFill patternType="solid">
          <fgColor indexed="64"/>
          <bgColor theme="0"/>
        </patternFill>
      </fill>
    </dxf>
    <dxf>
      <font>
        <b val="0"/>
        <i val="0"/>
        <strike val="0"/>
        <condense val="0"/>
        <extend val="0"/>
        <outline val="0"/>
        <shadow val="0"/>
        <u val="none"/>
        <vertAlign val="baseline"/>
        <sz val="11"/>
        <color auto="1"/>
        <name val="Calibri"/>
        <family val="2"/>
        <scheme val="none"/>
      </font>
      <numFmt numFmtId="30" formatCode="@"/>
    </dxf>
    <dxf>
      <font>
        <color auto="1"/>
        <name val="Calibri"/>
        <family val="2"/>
      </font>
      <numFmt numFmtId="30" formatCode="@"/>
      <fill>
        <patternFill patternType="solid">
          <fgColor indexed="64"/>
          <bgColor theme="0"/>
        </patternFill>
      </fill>
    </dxf>
    <dxf>
      <font>
        <color auto="1"/>
        <name val="Calibri"/>
        <family val="2"/>
      </font>
      <numFmt numFmtId="30" formatCode="@"/>
      <fill>
        <patternFill patternType="solid">
          <fgColor indexed="64"/>
          <bgColor theme="0"/>
        </patternFill>
      </fill>
    </dxf>
    <dxf>
      <numFmt numFmtId="30" formatCode="@"/>
      <fill>
        <patternFill patternType="solid">
          <fgColor indexed="64"/>
          <bgColor theme="0"/>
        </patternFill>
      </fill>
    </dxf>
    <dxf>
      <font>
        <color auto="1"/>
        <name val="Calibri"/>
        <family val="2"/>
      </font>
      <numFmt numFmtId="1" formatCode="0"/>
      <fill>
        <patternFill patternType="solid">
          <fgColor indexed="64"/>
          <bgColor theme="0"/>
        </patternFill>
      </fill>
    </dxf>
    <dxf>
      <font>
        <b val="0"/>
        <i val="0"/>
        <strike val="0"/>
        <condense val="0"/>
        <extend val="0"/>
        <outline val="0"/>
        <shadow val="0"/>
        <u val="none"/>
        <vertAlign val="baseline"/>
        <sz val="11"/>
        <color auto="1"/>
        <name val="Calibri"/>
        <family val="2"/>
        <scheme val="none"/>
      </font>
      <numFmt numFmtId="1" formatCode="0"/>
    </dxf>
    <dxf>
      <font>
        <color auto="1"/>
        <name val="Calibri"/>
        <family val="2"/>
      </font>
      <numFmt numFmtId="1" formatCode="0"/>
      <fill>
        <patternFill patternType="solid">
          <fgColor indexed="64"/>
          <bgColor theme="0"/>
        </patternFill>
      </fill>
    </dxf>
    <dxf>
      <numFmt numFmtId="2" formatCode="0.00"/>
      <fill>
        <patternFill patternType="solid">
          <fgColor indexed="64"/>
          <bgColor theme="0"/>
        </patternFill>
      </fill>
    </dxf>
    <dxf>
      <font>
        <color auto="1"/>
        <name val="Calibri"/>
        <family val="2"/>
      </font>
      <numFmt numFmtId="1" formatCode="0"/>
      <fill>
        <patternFill patternType="solid">
          <fgColor indexed="64"/>
          <bgColor theme="0"/>
        </patternFill>
      </fill>
    </dxf>
    <dxf>
      <font>
        <color auto="1"/>
        <name val="Calibri"/>
        <family val="2"/>
      </font>
      <numFmt numFmtId="30" formatCode="@"/>
      <fill>
        <patternFill patternType="solid">
          <fgColor indexed="64"/>
          <bgColor theme="0"/>
        </patternFill>
      </fill>
    </dxf>
    <dxf>
      <numFmt numFmtId="30" formatCode="@"/>
      <fill>
        <patternFill patternType="solid">
          <fgColor indexed="64"/>
          <bgColor theme="0"/>
        </patternFill>
      </fill>
    </dxf>
    <dxf>
      <font>
        <color auto="1"/>
        <name val="Calibri"/>
        <family val="2"/>
      </font>
      <fill>
        <patternFill patternType="solid">
          <fgColor indexed="64"/>
          <bgColor theme="0"/>
        </patternFill>
      </fill>
    </dxf>
    <dxf>
      <font>
        <b val="0"/>
        <i val="0"/>
        <strike val="0"/>
        <condense val="0"/>
        <extend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numFmt numFmtId="2" formatCode="0.00"/>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numFmt numFmtId="14" formatCode="0.00%"/>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numFmt numFmtId="2" formatCode="0.00"/>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numFmt numFmtId="2" formatCode="0.00"/>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dxf>
    <dxf>
      <font>
        <b val="0"/>
        <i val="0"/>
        <strike val="0"/>
        <condense val="0"/>
        <extend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numFmt numFmtId="1" formatCode="0"/>
    </dxf>
    <dxf>
      <numFmt numFmtId="1" formatCode="0"/>
    </dxf>
    <dxf>
      <numFmt numFmtId="30" formatCode="@"/>
    </dxf>
    <dxf>
      <font>
        <strike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numFmt numFmtId="1" formatCode="0"/>
    </dxf>
    <dxf>
      <numFmt numFmtId="1" formatCode="0"/>
    </dxf>
    <dxf>
      <numFmt numFmtId="30" formatCode="@"/>
    </dxf>
    <dxf>
      <font>
        <strike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numFmt numFmtId="1" formatCode="0"/>
    </dxf>
    <dxf>
      <numFmt numFmtId="1" formatCode="0"/>
    </dxf>
    <dxf>
      <numFmt numFmtId="30" formatCode="@"/>
    </dxf>
    <dxf>
      <font>
        <strike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numFmt numFmtId="1" formatCode="0"/>
    </dxf>
    <dxf>
      <numFmt numFmtId="1" formatCode="0"/>
    </dxf>
    <dxf>
      <numFmt numFmtId="30" formatCode="@"/>
    </dxf>
    <dxf>
      <font>
        <strike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numFmt numFmtId="1" formatCode="0"/>
    </dxf>
    <dxf>
      <numFmt numFmtId="1" formatCode="0"/>
    </dxf>
    <dxf>
      <numFmt numFmtId="30" formatCode="@"/>
    </dxf>
    <dxf>
      <font>
        <strike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numFmt numFmtId="1" formatCode="0"/>
    </dxf>
    <dxf>
      <numFmt numFmtId="1" formatCode="0"/>
    </dxf>
    <dxf>
      <numFmt numFmtId="30" formatCode="@"/>
    </dxf>
    <dxf>
      <font>
        <strike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numFmt numFmtId="1" formatCode="0"/>
    </dxf>
    <dxf>
      <numFmt numFmtId="1" formatCode="0"/>
    </dxf>
    <dxf>
      <numFmt numFmtId="30" formatCode="@"/>
    </dxf>
    <dxf>
      <font>
        <strike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numFmt numFmtId="1" formatCode="0"/>
    </dxf>
    <dxf>
      <font>
        <b val="0"/>
        <i val="0"/>
        <strike val="0"/>
        <condense val="0"/>
        <extend val="0"/>
        <outline val="0"/>
        <shadow val="0"/>
        <u val="none"/>
        <vertAlign val="baseline"/>
        <sz val="11"/>
        <color auto="1"/>
        <name val="Calibri"/>
        <family val="2"/>
        <scheme val="none"/>
      </font>
      <numFmt numFmtId="1" formatCode="0"/>
    </dxf>
    <dxf>
      <numFmt numFmtId="1" formatCode="0"/>
    </dxf>
    <dxf>
      <numFmt numFmtId="30" formatCode="@"/>
    </dxf>
    <dxf>
      <font>
        <b val="0"/>
        <i val="0"/>
        <strike val="0"/>
        <condense val="0"/>
        <extend val="0"/>
        <outline val="0"/>
        <shadow val="0"/>
        <u val="none"/>
        <vertAlign val="baseline"/>
        <sz val="11"/>
        <color theme="0"/>
        <name val="Calibri"/>
        <family val="2"/>
        <scheme val="none"/>
      </font>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numFmt numFmtId="30" formatCode="@"/>
    </dxf>
    <dxf>
      <font>
        <b val="0"/>
        <i val="0"/>
        <strike val="0"/>
        <condense val="0"/>
        <extend val="0"/>
        <outline val="0"/>
        <shadow val="0"/>
        <u val="none"/>
        <vertAlign val="baseline"/>
        <sz val="11"/>
        <color auto="1"/>
        <name val="Calibri"/>
        <family val="2"/>
        <scheme val="none"/>
      </font>
    </dxf>
    <dxf>
      <numFmt numFmtId="30" formatCode="@"/>
    </dxf>
    <dxf>
      <font>
        <b val="0"/>
        <i val="0"/>
        <strike val="0"/>
        <condense val="0"/>
        <extend val="0"/>
        <outline val="0"/>
        <shadow val="0"/>
        <u val="none"/>
        <vertAlign val="baseline"/>
        <sz val="11"/>
        <color auto="1"/>
        <name val="BundesSans Office"/>
        <family val="2"/>
        <scheme val="none"/>
      </font>
      <numFmt numFmtId="2" formatCode="0.00"/>
    </dxf>
    <dxf>
      <font>
        <b val="0"/>
        <i val="0"/>
        <strike val="0"/>
        <condense val="0"/>
        <extend val="0"/>
        <outline val="0"/>
        <shadow val="0"/>
        <u val="none"/>
        <vertAlign val="baseline"/>
        <sz val="11"/>
        <color theme="1"/>
        <name val="BundesSans Office"/>
        <family val="2"/>
        <scheme val="none"/>
      </font>
    </dxf>
    <dxf>
      <font>
        <b val="0"/>
        <i val="0"/>
        <strike val="0"/>
        <condense val="0"/>
        <extend val="0"/>
        <outline val="0"/>
        <shadow val="0"/>
        <u val="none"/>
        <vertAlign val="baseline"/>
        <sz val="11"/>
        <color auto="1"/>
        <name val="BundesSans Office"/>
        <family val="2"/>
        <scheme val="none"/>
      </font>
    </dxf>
    <dxf>
      <font>
        <b val="0"/>
        <i val="0"/>
        <strike val="0"/>
        <condense val="0"/>
        <extend val="0"/>
        <outline val="0"/>
        <shadow val="0"/>
        <u val="none"/>
        <vertAlign val="baseline"/>
        <sz val="11"/>
        <color auto="1"/>
        <name val="BundesSans Office"/>
        <family val="2"/>
        <scheme val="none"/>
      </font>
      <numFmt numFmtId="30" formatCode="@"/>
    </dxf>
    <dxf>
      <font>
        <b val="0"/>
        <i val="0"/>
        <strike val="0"/>
        <condense val="0"/>
        <extend val="0"/>
        <outline val="0"/>
        <shadow val="0"/>
        <u val="none"/>
        <vertAlign val="baseline"/>
        <sz val="11"/>
        <color theme="0"/>
        <name val="BundesSans Office"/>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xs:element name="Wettbewerbsuntersuchung">
        <xs:complexType>
          <xs:sequence>
            <xs:element name="Q_1_1-Q_1_4">
              <xs:complexType>
                <xs:sequence>
                  <xs:element name="Name" type="xs:string" minOccurs="0"/>
                  <xs:element name="Ansprechpartner" type="xs:string" minOccurs="0"/>
                  <xs:element name="Geschäftsmodell" type="xs:string" minOccurs="0"/>
                  <xs:element name="Markt" type="xs:string" minOccurs="0"/>
                </xs:sequence>
              </xs:complexType>
            </xs:element>
            <xs:element name="Q_1_5" maxOccurs="unbounded">
              <xs:complexType>
                <xs:sequence>
                  <xs:element name="Name" type="xs:string" minOccurs="0"/>
                  <xs:element name="Kennzahl" type="xs:string" minOccurs="0"/>
                  <xs:element name="Jahr" type="xs:gYear" minOccurs="0"/>
                  <xs:element name="Wert" type="xs:decimal" minOccurs="0"/>
                </xs:sequence>
              </xs:complexType>
            </xs:element>
            <xs:element name="Q_2_1_1" maxOccurs="unbounded">
              <xs:complexType>
                <xs:sequence>
                  <xs:element name="Name" type="xs:string" minOccurs="0"/>
                  <xs:element name="Jahr" type="xs:gYear" minOccurs="0"/>
                  <xs:element name="Unternehmensart" type="xs:string" minOccurs="0"/>
                  <xs:element name="NameUnternehmen" type="xs:string" minOccurs="0"/>
                </xs:sequence>
              </xs:complexType>
            </xs:element>
            <xs:element name="Q_2_4_1" maxOccurs="unbounded">
              <xs:complexType>
                <xs:sequence>
                  <xs:element name="Name" type="xs:string" minOccurs="0"/>
                  <xs:element name="Jahr" type="xs:gYear" minOccurs="0"/>
                  <xs:element name="NachfrageAnzahl" type="xs:decimal" minOccurs="0"/>
                  <xs:element name="AngebotAnzahl" type="xs:decimal" minOccurs="0"/>
                </xs:sequence>
              </xs:complexType>
            </xs:element>
            <xs:element name="Q_2_4_2" maxOccurs="unbounded">
              <xs:complexType>
                <xs:sequence>
                  <xs:element name="Name" type="xs:string" minOccurs="0"/>
                  <xs:element name="Jahr" type="xs:gYear" minOccurs="0"/>
                  <xs:element name="Anzahl" type="xs:decimal" minOccurs="0"/>
                </xs:sequence>
              </xs:complexType>
            </xs:element>
            <xs:element name="Q_2_4_3" maxOccurs="unbounded">
              <xs:complexType>
                <xs:sequence>
                  <xs:element name="Name" type="xs:string" minOccurs="0"/>
                  <xs:element name="Jahr" type="xs:gYear" minOccurs="0"/>
                  <xs:element name="Anzahl" type="xs:decimal" minOccurs="0"/>
                </xs:sequence>
              </xs:complexType>
            </xs:element>
            <xs:element name="Q_2_4_4" maxOccurs="unbounded">
              <xs:complexType>
                <xs:sequence>
                  <xs:element name="Name" type="xs:string" minOccurs="0"/>
                  <xs:element name="Jahr" type="xs:gYear" minOccurs="0"/>
                  <xs:element name="Anzahl" type="xs:decimal" minOccurs="0"/>
                </xs:sequence>
              </xs:complexType>
            </xs:element>
            <xs:element name="Q_2_4_5" maxOccurs="unbounded">
              <xs:complexType>
                <xs:sequence>
                  <xs:element name="Name" type="xs:string" minOccurs="0"/>
                  <xs:element name="Jahr" type="xs:gYear" minOccurs="0"/>
                  <xs:element name="Anzahl" type="xs:decimal" minOccurs="0"/>
                </xs:sequence>
              </xs:complexType>
            </xs:element>
            <xs:element name="Q_2_4_6" maxOccurs="unbounded">
              <xs:complexType>
                <xs:sequence>
                  <xs:element name="Name" type="xs:string" minOccurs="0"/>
                  <xs:element name="Jahr" type="xs:gYear" minOccurs="0"/>
                  <xs:element name="Anzahl" type="xs:decimal" minOccurs="0"/>
                </xs:sequence>
              </xs:complexType>
            </xs:element>
            <xs:element name="Q_2_4_7" maxOccurs="unbounded">
              <xs:complexType>
                <xs:sequence>
                  <xs:element name="Name" type="xs:string" minOccurs="0"/>
                  <xs:element name="Jahr" type="xs:gYear" minOccurs="0"/>
                  <xs:element name="Anzahl" type="xs:decimal" minOccurs="0"/>
                </xs:sequence>
              </xs:complexType>
            </xs:element>
            <xs:element name="Q_2_4_8" maxOccurs="unbounded">
              <xs:complexType>
                <xs:sequence>
                  <xs:element name="Name" type="xs:string" minOccurs="0"/>
                  <xs:element name="Jahr" type="xs:gYear" minOccurs="0"/>
                  <xs:element name="Anzahl" type="xs:decimal" minOccurs="0"/>
                </xs:sequence>
              </xs:complexType>
            </xs:element>
            <xs:element name="Q_2_5_1" maxOccurs="unbounded">
              <xs:complexType>
                <xs:sequence>
                  <xs:element name="Name" type="xs:string" minOccurs="0"/>
                  <xs:element name="DurchschnittlicheVertragslaufzeit" type="xs:decimal" minOccurs="0"/>
                  <xs:element name="Preisanpassungsklauseln" type="xs:string" minOccurs="0"/>
                  <xs:element name="Verlängerungsoptionen" type="xs:string" minOccurs="0"/>
                </xs:sequence>
              </xs:complexType>
            </xs:element>
            <xs:element name="Q_2_5_2" maxOccurs="unbounded">
              <xs:complexType>
                <xs:sequence>
                  <xs:element name="Name" type="xs:string" minOccurs="0"/>
                  <xs:element name="DurchschnittlicheKündigungsfrist" type="xs:decimal" minOccurs="0"/>
                  <xs:element name="BesondereRegelungen" type="xs:string" minOccurs="0"/>
                </xs:sequence>
              </xs:complexType>
            </xs:element>
            <xs:element name="Q_2_5_3" maxOccurs="unbounded">
              <xs:complexType>
                <xs:sequence>
                  <xs:element name="Name" type="xs:string" minOccurs="0"/>
                  <xs:element name="Exklusivitätsbestimmungen" type="xs:string" minOccurs="0"/>
                  <xs:element name="DauerExklusivität" type="xs:decimal" minOccurs="0"/>
                  <xs:element name="UmsatzProzent" type="xs:decimal" minOccurs="0"/>
                  <xs:element name="RegelungEndkundenbestände" type="xs:string" minOccurs="0"/>
                  <xs:element name="DauerEndkundenbestände" type="xs:decimal" minOccurs="0"/>
                </xs:sequence>
              </xs:complexType>
            </xs:element>
            <xs:element name="Q_2_2_1_Rohstoff" maxOccurs="unbounded">
              <xs:complexType>
                <xs:sequence>
                  <xs:element name="Name" type="xs:string" minOccurs="0"/>
                  <xs:element name="NameUnternehmen" type="xs:string" minOccurs="0"/>
                  <xs:element name="Jahr" type="xs:gYear" minOccurs="0"/>
                  <xs:element name="Soll-Absatzmenge" type="xs:decimal" minOccurs="0"/>
                  <xs:element name="MaxDownloadgeschwindigkeit" type="xs:decimal" minOccurs="0"/>
                  <xs:element name="MaxUploadgeschwindigkeit" type="xs:decimal" minOccurs="0"/>
                  <xs:element name="PreisDatenverkehr" type="xs:decimal" minOccurs="0"/>
                  <xs:element name="Angebot2G" type="xs:string" minOccurs="0"/>
                  <xs:element name="Angebot4G" type="xs:string" minOccurs="0"/>
                  <xs:element name="Angebot5G-SA" type="xs:string" minOccurs="0"/>
                  <xs:element name="Angebot5G-NSA" type="xs:string" minOccurs="0"/>
                  <xs:element name="RegelungZukunfstechnologie" type="xs:string" minOccurs="0"/>
                </xs:sequence>
              </xs:complexType>
            </xs:element>
            <xs:element name="Q_2_2_1_RetailMinus" maxOccurs="unbounded">
              <xs:complexType>
                <xs:sequence>
                  <xs:element name="Name" type="xs:string" minOccurs="0"/>
                  <xs:element name="NameUnternehmen" type="xs:string" minOccurs="0"/>
                  <xs:element name="NameTarif" type="xs:string" minOccurs="0"/>
                  <xs:element name="Jahr" type="xs:gYear" minOccurs="0"/>
                  <xs:element name="Datenvolumen" type="xs:decimal" minOccurs="0"/>
                  <xs:element name="MaxDownloadgeschwindigkeit" type="xs:decimal" minOccurs="0"/>
                  <xs:element name="MaxUploadgeschwindigkeit" type="xs:decimal" minOccurs="0"/>
                  <xs:element name="Freiminuten" type="xs:decimal" minOccurs="0"/>
                  <xs:element name="Listenpreis" type="xs:decimal" minOccurs="0"/>
                  <xs:element name="ListenpreisBereitstellungsentgelt" type="xs:decimal" minOccurs="0"/>
                  <xs:element name="EinzelverträgeAnzahl" type="xs:integer" minOccurs="0"/>
                  <xs:element name="Gesamtumsatz" type="xs:decimal" minOccurs="0"/>
                  <xs:element name="Angebot2G" type="xs:string" minOccurs="0"/>
                  <xs:element name="Angebot4G" type="xs:string" minOccurs="0"/>
                  <xs:element name="Angebot5G-SA" type="xs:string" minOccurs="0"/>
                  <xs:element name="Angebot5G-NSA" type="xs:string" minOccurs="0"/>
                  <xs:element name="RegelungZukunfstechnologie" type="xs:string" minOccurs="0"/>
                </xs:sequence>
              </xs:complexType>
            </xs:element>
            <xs:element name="Q_3_1_1_1" maxOccurs="unbounded">
              <xs:complexType>
                <xs:sequence>
                  <xs:element name="Name" type="xs:string" minOccurs="0"/>
                  <xs:element name="Jahr" type="xs:gYear" minOccurs="0"/>
                  <xs:element name="Kundenart" type="xs:string" minOccurs="0"/>
                  <xs:element name="SIM-Prepaid" type="xs:decimal" minOccurs="0"/>
                  <xs:element name="SIM-Postpaid" type="xs:decimal" minOccurs="0"/>
                  <xs:element name="SIM-M2M" type="xs:decimal" minOccurs="0"/>
                </xs:sequence>
              </xs:complexType>
            </xs:element>
            <xs:element name="Q_3_1_1_2" maxOccurs="unbounded">
              <xs:complexType>
                <xs:sequence>
                  <xs:element name="Name" type="xs:string" minOccurs="0"/>
                  <xs:element name="Jahr" type="xs:gYear" minOccurs="0"/>
                  <xs:element name="SIM-Prepaid" type="xs:decimal" minOccurs="0"/>
                  <xs:element name="SIM-Postpaid" type="xs:decimal" minOccurs="0"/>
                </xs:sequence>
              </xs:complexType>
            </xs:element>
            <xs:element name="Q_3_1_1_3" maxOccurs="unbounded">
              <xs:complexType>
                <xs:sequence>
                  <xs:element name="Name" type="xs:string" minOccurs="0"/>
                  <xs:element name="Jahr" type="xs:gYear" minOccurs="0"/>
                  <xs:element name="Kundenart" type="xs:string" minOccurs="0"/>
                  <xs:element name="SIM-Prepaid" type="xs:decimal" minOccurs="0"/>
                  <xs:element name="SIM-Postpaid" type="xs:decimal" minOccurs="0"/>
                  <xs:element name="SIM-M2M" type="xs:decimal" minOccurs="0"/>
                  <xs:element name="RufnummernOhneIMSI" type="xs:decimal" minOccurs="0"/>
                </xs:sequence>
              </xs:complexType>
            </xs:element>
            <xs:element name="Q_3_1_1_4" maxOccurs="unbounded">
              <xs:complexType>
                <xs:sequence>
                  <xs:element name="Name" type="xs:string" minOccurs="0"/>
                  <xs:element name="Jahr" type="xs:gYear" minOccurs="0"/>
                  <xs:element name="Kundenart" type="xs:string" minOccurs="0"/>
                  <xs:element name="SIM-Prepaid" type="xs:decimal" minOccurs="0"/>
                  <xs:element name="SIM-Postpaid" type="xs:decimal" minOccurs="0"/>
                  <xs:element name="SIM-M2M" type="xs:decimal" minOccurs="0"/>
                  <xs:element name="RufnummernOhneIMSI" type="xs:decimal" minOccurs="0"/>
                </xs:sequence>
              </xs:complexType>
            </xs:element>
            <xs:element name="Q_3_1_1_5" maxOccurs="unbounded">
              <xs:complexType>
                <xs:sequence>
                  <xs:element name="Name" type="xs:string" minOccurs="0"/>
                  <xs:element name="Jahr" type="xs:gYear" minOccurs="0"/>
                  <xs:element name="Kundenart" type="xs:string" minOccurs="0"/>
                  <xs:element name="SIM-Profile" type="xs:decimal" minOccurs="0"/>
                </xs:sequence>
              </xs:complexType>
            </xs:element>
            <xs:element name="Q_3_1_1_6" maxOccurs="unbounded">
              <xs:complexType>
                <xs:sequence>
                  <xs:element name="Name" type="xs:string" minOccurs="0"/>
                  <xs:element name="Jahr" type="xs:gYear" minOccurs="0"/>
                  <xs:element name="Netz" type="xs:string" minOccurs="0"/>
                  <xs:element name="SIM-Profile" type="xs:decimal" minOccurs="0"/>
                </xs:sequence>
              </xs:complexType>
            </xs:element>
            <xs:element name="Q_3_1_2_1" maxOccurs="unbounded">
              <xs:complexType>
                <xs:sequence>
                  <xs:element name="Name" type="xs:string" minOccurs="0"/>
                  <xs:element name="Jahr" type="xs:gYear" minOccurs="0"/>
                  <xs:element name="Kundenart" type="xs:string" minOccurs="0"/>
                  <xs:element name="AußenumsatzerlöseEndkunden" type="xs:decimal" minOccurs="0"/>
                </xs:sequence>
              </xs:complexType>
            </xs:element>
            <xs:element name="Q_3_1_2_2" maxOccurs="unbounded">
              <xs:complexType>
                <xs:sequence>
                  <xs:element name="Name" type="xs:string" minOccurs="0"/>
                  <xs:element name="Jahr" type="xs:gYear" minOccurs="0"/>
                  <xs:element name="Außenumsatzerlöse_SP-MVNO" type="xs:decimal" minOccurs="0"/>
                </xs:sequence>
              </xs:complexType>
            </xs:element>
            <xs:element name="Q_3_1_2_3" maxOccurs="unbounded">
              <xs:complexType>
                <xs:sequence>
                  <xs:element name="Name" type="xs:string" minOccurs="0"/>
                  <xs:element name="Jahr" type="xs:gYear" minOccurs="0"/>
                  <xs:element name="Außenumsatzerlöse_Festnetz-Mobilfunk" type="xs:decimal" minOccurs="0"/>
                </xs:sequence>
              </xs:complexType>
            </xs:element>
            <xs:element name="Q_3_1_3_1" maxOccurs="unbounded">
              <xs:complexType>
                <xs:sequence>
                  <xs:element name="Name" type="xs:string" minOccurs="0"/>
                  <xs:element name="Jahr" type="xs:gYear" minOccurs="0"/>
                  <xs:element name="ARPU" type="xs:decimal" minOccurs="0"/>
                  <xs:element name="DatenverbrauchDurchschnitt" type="xs:decimal" minOccurs="0"/>
                  <xs:element name="Netto-Neukunden" type="xs:decimal" minOccurs="0"/>
                </xs:sequence>
              </xs:complexType>
            </xs:element>
            <xs:element name="Q_3_2_1" maxOccurs="unbounded">
              <xs:complexType>
                <xs:sequence>
                  <xs:element name="Name" type="xs:string" minOccurs="0"/>
                  <xs:element name="Jahr" type="xs:gYear" minOccurs="0"/>
                  <xs:element name="Endkundenprodukt" type="xs:string" minOccurs="0"/>
                  <xs:element name="Angebotszeitraum" type="xs:string" minOccurs="0"/>
                  <xs:element name="Funktechnologie" type="xs:string" minOccurs="0"/>
                  <xs:element name="Geschwindigkeit" type="xs:decimal" minOccurs="0"/>
                  <xs:element name="Datenvolumen" type="xs:decimal" minOccurs="0"/>
                  <xs:element name="Freiminuten" type="xs:decimal" minOccurs="0"/>
                  <xs:element name="Kundenbasis" type="xs:decimal" minOccurs="0"/>
                  <xs:element name="Umsatz" type="xs:decimal" minOccurs="0"/>
                  <xs:element name="Listenpreis" type="xs:decimal" minOccurs="0"/>
                  <xs:element name="ListenpreisBereitstellungsentgelt" type="xs:decimal" minOccurs="0"/>
                  <xs:element name="Nutzerprofil" type="xs:string" minOccurs="0"/>
                  <xs:element name="Postpaid-Prepaid" type="xs:string" minOccurs="0"/>
                </xs:sequence>
              </xs:complexType>
            </xs:element>
            <xs:element name="Q_3_2_2" maxOccurs="unbounded">
              <xs:complexType>
                <xs:sequence>
                  <xs:element name="Name" type="xs:string" minOccurs="0"/>
                  <xs:element name="Jahr" type="xs:gYear" minOccurs="0"/>
                  <xs:element name="Verbrauchskorb" type="xs:string" minOccurs="0"/>
                  <xs:element name="Endkundenprodukt" type="xs:string" minOccurs="0"/>
                  <xs:element name="Angebotszeitraum" type="xs:string" minOccurs="0"/>
                  <xs:element name="Funktechnologie" type="xs:string" minOccurs="0"/>
                  <xs:element name="Geschwindigkeit" type="xs:decimal" minOccurs="0"/>
                  <xs:element name="Datenvolumen" type="xs:decimal" minOccurs="0"/>
                  <xs:element name="Freiminuten" type="xs:decimal" minOccurs="0"/>
                  <xs:element name="Listenpreis" type="xs:decimal" minOccurs="0"/>
                  <xs:element name="ListenpreisBereitstellungsentgelt" type="xs:decimal" minOccurs="0"/>
                </xs:sequence>
              </xs:complexType>
            </xs:element>
          </xs:sequence>
        </xs:complexType>
      </xs:element>
    </xs:schema>
  </Schema>
  <Map ID="2" Name="Wettbewerbsuntersuchung_Zuordnung" RootElement="Wettbewerbsuntersuchung" SchemaID="Schema2"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 Id="rId22" Type="http://schemas.openxmlformats.org/officeDocument/2006/relationships/xmlMaps" Target="xmlMaps.xml"/></Relationships>
</file>

<file path=xl/ctrlProps/ctrlProp1.xml><?xml version="1.0" encoding="utf-8"?>
<formControlPr xmlns="http://schemas.microsoft.com/office/spreadsheetml/2009/9/main" objectType="Radio" checked="Checked" firstButton="1" fmlaLink="$F$3" lockText="1" noThreeD="1"/>
</file>

<file path=xl/ctrlProps/ctrlProp10.xml><?xml version="1.0" encoding="utf-8"?>
<formControlPr xmlns="http://schemas.microsoft.com/office/spreadsheetml/2009/9/main" objectType="Radio" checked="Checked" firstButton="1" fmlaLink="$F$27"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Radio" checked="Checked" firstButton="1" fmlaLink="$U$3"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checked="Checked" firstButton="1" fmlaLink="$AD$194"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Radio" checked="Checked" firstButton="1" fmlaLink="$AD$205"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Radio" checked="Checked" firstButton="1" fmlaLink="$AD$217"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checked="Checked" firstButton="1" fmlaLink="$AD$228"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firstButton="1" fmlaLink="$F$22"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Radio" checked="Checked" firstButton="1" fmlaLink="$AD$239"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Radio" checked="Checked" firstButton="1" fmlaLink="$AD$251"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Radio" firstButton="1" fmlaLink="$AD$262"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checked="Checked"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Radio" checked="Checked" firstButton="1" fmlaLink="$AD$3"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Radio" checked="Checked" firstButton="1" fmlaLink="$AC$3"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GBox"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72259</xdr:colOff>
      <xdr:row>0</xdr:row>
      <xdr:rowOff>144517</xdr:rowOff>
    </xdr:from>
    <xdr:to>
      <xdr:col>2</xdr:col>
      <xdr:colOff>593506</xdr:colOff>
      <xdr:row>5</xdr:row>
      <xdr:rowOff>49267</xdr:rowOff>
    </xdr:to>
    <xdr:pic>
      <xdr:nvPicPr>
        <xdr:cNvPr id="6" name="Picture">
          <a:extLst>
            <a:ext uri="{FF2B5EF4-FFF2-40B4-BE49-F238E27FC236}">
              <a16:creationId xmlns:a16="http://schemas.microsoft.com/office/drawing/2014/main" id="{02A90F9C-662C-444C-BA53-69B2825DD192}"/>
            </a:ext>
          </a:extLst>
        </xdr:cNvPr>
        <xdr:cNvPicPr preferRelativeResize="0"/>
      </xdr:nvPicPr>
      <xdr:blipFill>
        <a:blip xmlns:r="http://schemas.openxmlformats.org/officeDocument/2006/relationships" r:embed="rId1"/>
        <a:stretch>
          <a:fillRect/>
        </a:stretch>
      </xdr:blipFill>
      <xdr:spPr>
        <a:xfrm>
          <a:off x="72259" y="144517"/>
          <a:ext cx="1743075"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942975</xdr:colOff>
          <xdr:row>1</xdr:row>
          <xdr:rowOff>219075</xdr:rowOff>
        </xdr:from>
        <xdr:to>
          <xdr:col>2</xdr:col>
          <xdr:colOff>1314450</xdr:colOff>
          <xdr:row>2</xdr:row>
          <xdr:rowOff>190500</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857250</xdr:colOff>
          <xdr:row>1</xdr:row>
          <xdr:rowOff>152400</xdr:rowOff>
        </xdr:from>
        <xdr:to>
          <xdr:col>2</xdr:col>
          <xdr:colOff>2105025</xdr:colOff>
          <xdr:row>3</xdr:row>
          <xdr:rowOff>19050</xdr:rowOff>
        </xdr:to>
        <xdr:sp macro="" textlink="">
          <xdr:nvSpPr>
            <xdr:cNvPr id="1027" name="Group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1476375</xdr:colOff>
          <xdr:row>1</xdr:row>
          <xdr:rowOff>209550</xdr:rowOff>
        </xdr:from>
        <xdr:to>
          <xdr:col>2</xdr:col>
          <xdr:colOff>1962150</xdr:colOff>
          <xdr:row>2</xdr:row>
          <xdr:rowOff>180975</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21</xdr:row>
          <xdr:rowOff>104775</xdr:rowOff>
        </xdr:from>
        <xdr:to>
          <xdr:col>0</xdr:col>
          <xdr:colOff>581025</xdr:colOff>
          <xdr:row>21</xdr:row>
          <xdr:rowOff>314325</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MNO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809625</xdr:colOff>
          <xdr:row>21</xdr:row>
          <xdr:rowOff>104775</xdr:rowOff>
        </xdr:from>
        <xdr:to>
          <xdr:col>0</xdr:col>
          <xdr:colOff>1571625</xdr:colOff>
          <xdr:row>21</xdr:row>
          <xdr:rowOff>314325</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Full MVNO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1914525</xdr:colOff>
          <xdr:row>21</xdr:row>
          <xdr:rowOff>95250</xdr:rowOff>
        </xdr:from>
        <xdr:to>
          <xdr:col>1</xdr:col>
          <xdr:colOff>180975</xdr:colOff>
          <xdr:row>21</xdr:row>
          <xdr:rowOff>304800</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Diensteanbieter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542925</xdr:colOff>
          <xdr:row>21</xdr:row>
          <xdr:rowOff>104775</xdr:rowOff>
        </xdr:from>
        <xdr:to>
          <xdr:col>2</xdr:col>
          <xdr:colOff>1162050</xdr:colOff>
          <xdr:row>21</xdr:row>
          <xdr:rowOff>314325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Reseller/Light MVNO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1628775</xdr:colOff>
          <xdr:row>21</xdr:row>
          <xdr:rowOff>104775</xdr:rowOff>
        </xdr:from>
        <xdr:to>
          <xdr:col>2</xdr:col>
          <xdr:colOff>2343150</xdr:colOff>
          <xdr:row>21</xdr:row>
          <xdr:rowOff>314325</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Sonstiges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21</xdr:row>
          <xdr:rowOff>0</xdr:rowOff>
        </xdr:from>
        <xdr:to>
          <xdr:col>2</xdr:col>
          <xdr:colOff>2714625</xdr:colOff>
          <xdr:row>22</xdr:row>
          <xdr:rowOff>9525</xdr:rowOff>
        </xdr:to>
        <xdr:sp macro="" textlink="">
          <xdr:nvSpPr>
            <xdr:cNvPr id="1036" name="Group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26</xdr:row>
          <xdr:rowOff>104775</xdr:rowOff>
        </xdr:from>
        <xdr:to>
          <xdr:col>0</xdr:col>
          <xdr:colOff>790575</xdr:colOff>
          <xdr:row>26</xdr:row>
          <xdr:rowOff>314325</xdr:rowOff>
        </xdr:to>
        <xdr:sp macro="" textlink="">
          <xdr:nvSpPr>
            <xdr:cNvPr id="1037" name="Option Button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Mobilfunk</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2381250</xdr:colOff>
          <xdr:row>26</xdr:row>
          <xdr:rowOff>114300</xdr:rowOff>
        </xdr:from>
        <xdr:to>
          <xdr:col>1</xdr:col>
          <xdr:colOff>314325</xdr:colOff>
          <xdr:row>26</xdr:row>
          <xdr:rowOff>323850</xdr:rowOff>
        </xdr:to>
        <xdr:sp macro="" textlink="">
          <xdr:nvSpPr>
            <xdr:cNvPr id="1038" name="Option Button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Festnetz</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1238250</xdr:colOff>
          <xdr:row>26</xdr:row>
          <xdr:rowOff>114300</xdr:rowOff>
        </xdr:from>
        <xdr:to>
          <xdr:col>2</xdr:col>
          <xdr:colOff>1885950</xdr:colOff>
          <xdr:row>26</xdr:row>
          <xdr:rowOff>323850</xdr:rowOff>
        </xdr:to>
        <xdr:sp macro="" textlink="">
          <xdr:nvSpPr>
            <xdr:cNvPr id="1039" name="Option Button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Beides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26</xdr:row>
          <xdr:rowOff>9525</xdr:rowOff>
        </xdr:from>
        <xdr:to>
          <xdr:col>3</xdr:col>
          <xdr:colOff>9525</xdr:colOff>
          <xdr:row>26</xdr:row>
          <xdr:rowOff>409575</xdr:rowOff>
        </xdr:to>
        <xdr:sp macro="" textlink="">
          <xdr:nvSpPr>
            <xdr:cNvPr id="1040" name="Group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1266825</xdr:colOff>
          <xdr:row>1</xdr:row>
          <xdr:rowOff>76200</xdr:rowOff>
        </xdr:from>
        <xdr:to>
          <xdr:col>2</xdr:col>
          <xdr:colOff>1638300</xdr:colOff>
          <xdr:row>2</xdr:row>
          <xdr:rowOff>190500</xdr:rowOff>
        </xdr:to>
        <xdr:sp macro="" textlink="">
          <xdr:nvSpPr>
            <xdr:cNvPr id="3073" name="Option 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1</xdr:row>
          <xdr:rowOff>0</xdr:rowOff>
        </xdr:from>
        <xdr:to>
          <xdr:col>2</xdr:col>
          <xdr:colOff>2419350</xdr:colOff>
          <xdr:row>3</xdr:row>
          <xdr:rowOff>28575</xdr:rowOff>
        </xdr:to>
        <xdr:sp macro="" textlink="">
          <xdr:nvSpPr>
            <xdr:cNvPr id="3075" name="Group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1838325</xdr:colOff>
          <xdr:row>1</xdr:row>
          <xdr:rowOff>76200</xdr:rowOff>
        </xdr:from>
        <xdr:to>
          <xdr:col>2</xdr:col>
          <xdr:colOff>2209800</xdr:colOff>
          <xdr:row>2</xdr:row>
          <xdr:rowOff>190500</xdr:rowOff>
        </xdr:to>
        <xdr:sp macro="" textlink="">
          <xdr:nvSpPr>
            <xdr:cNvPr id="3076" name="Option Button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7</xdr:col>
      <xdr:colOff>217732</xdr:colOff>
      <xdr:row>100</xdr:row>
      <xdr:rowOff>0</xdr:rowOff>
    </xdr:from>
    <xdr:to>
      <xdr:col>10</xdr:col>
      <xdr:colOff>183340</xdr:colOff>
      <xdr:row>100</xdr:row>
      <xdr:rowOff>1768929</xdr:rowOff>
    </xdr:to>
    <xdr:sp macro="" textlink="">
      <xdr:nvSpPr>
        <xdr:cNvPr id="2" name="Textfeld 1">
          <a:extLst>
            <a:ext uri="{FF2B5EF4-FFF2-40B4-BE49-F238E27FC236}">
              <a16:creationId xmlns:a16="http://schemas.microsoft.com/office/drawing/2014/main" id="{C693D294-A79B-4EB0-8FD2-4AC02D9F25C6}"/>
            </a:ext>
          </a:extLst>
        </xdr:cNvPr>
        <xdr:cNvSpPr txBox="1"/>
      </xdr:nvSpPr>
      <xdr:spPr>
        <a:xfrm>
          <a:off x="17158625" y="19158857"/>
          <a:ext cx="6551465" cy="17689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latin typeface="Arial" panose="020B0604020202020204" pitchFamily="34" charset="0"/>
              <a:cs typeface="Arial" panose="020B0604020202020204" pitchFamily="34" charset="0"/>
            </a:rPr>
            <a:t>Erläuterungen</a:t>
          </a:r>
        </a:p>
        <a:p>
          <a:endParaRPr lang="de-DE" sz="1100">
            <a:latin typeface="Arial" panose="020B0604020202020204" pitchFamily="34" charset="0"/>
            <a:cs typeface="Arial" panose="020B0604020202020204" pitchFamily="34" charset="0"/>
          </a:endParaRPr>
        </a:p>
        <a:p>
          <a:r>
            <a:rPr lang="de-DE" sz="1100" baseline="30000">
              <a:latin typeface="Arial" panose="020B0604020202020204" pitchFamily="34" charset="0"/>
              <a:cs typeface="Arial" panose="020B0604020202020204" pitchFamily="34" charset="0"/>
            </a:rPr>
            <a:t>1</a:t>
          </a:r>
          <a:r>
            <a:rPr lang="de-DE" sz="1100">
              <a:latin typeface="Arial" panose="020B0604020202020204" pitchFamily="34" charset="0"/>
              <a:cs typeface="Arial" panose="020B0604020202020204" pitchFamily="34" charset="0"/>
            </a:rPr>
            <a:t> bei unbegrenztem Datenvolumen bitte "unlimited" angeben</a:t>
          </a:r>
        </a:p>
        <a:p>
          <a:r>
            <a:rPr kumimoji="0" lang="de-DE" sz="1100" b="0" i="0" u="none" strike="noStrike" kern="0" cap="none" spc="0" normalizeH="0" baseline="30000" noProof="0">
              <a:ln>
                <a:noFill/>
              </a:ln>
              <a:solidFill>
                <a:prstClr val="black"/>
              </a:solidFill>
              <a:effectLst/>
              <a:uLnTx/>
              <a:uFillTx/>
              <a:latin typeface="Arial" panose="020B0604020202020204" pitchFamily="34" charset="0"/>
              <a:ea typeface="+mn-ea"/>
              <a:cs typeface="Arial" panose="020B0604020202020204" pitchFamily="34" charset="0"/>
            </a:rPr>
            <a:t>2</a:t>
          </a:r>
          <a:r>
            <a:rPr kumimoji="0" lang="de-DE"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bei unbegrenzten Freiminuten bitte "unlimited" angeben - gemeint ist das Telefonieren in alle deutschen Netze (nationale Gespräche außer für Verbindungen zu Sonderrufnummern und Rufumleitungen)</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193</xdr:row>
          <xdr:rowOff>28575</xdr:rowOff>
        </xdr:from>
        <xdr:to>
          <xdr:col>0</xdr:col>
          <xdr:colOff>390525</xdr:colOff>
          <xdr:row>193</xdr:row>
          <xdr:rowOff>247650</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5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193</xdr:row>
          <xdr:rowOff>28575</xdr:rowOff>
        </xdr:from>
        <xdr:to>
          <xdr:col>0</xdr:col>
          <xdr:colOff>962025</xdr:colOff>
          <xdr:row>193</xdr:row>
          <xdr:rowOff>247650</xdr:rowOff>
        </xdr:to>
        <xdr:sp macro="" textlink="">
          <xdr:nvSpPr>
            <xdr:cNvPr id="4099" name="Option Button 3" hidden="1">
              <a:extLst>
                <a:ext uri="{63B3BB69-23CF-44E3-9099-C40C66FF867C}">
                  <a14:compatExt spid="_x0000_s4099"/>
                </a:ext>
                <a:ext uri="{FF2B5EF4-FFF2-40B4-BE49-F238E27FC236}">
                  <a16:creationId xmlns:a16="http://schemas.microsoft.com/office/drawing/2014/main" id="{00000000-0008-0000-05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1295400</xdr:colOff>
          <xdr:row>193</xdr:row>
          <xdr:rowOff>28575</xdr:rowOff>
        </xdr:from>
        <xdr:to>
          <xdr:col>0</xdr:col>
          <xdr:colOff>1590675</xdr:colOff>
          <xdr:row>193</xdr:row>
          <xdr:rowOff>247650</xdr:rowOff>
        </xdr:to>
        <xdr:sp macro="" textlink="">
          <xdr:nvSpPr>
            <xdr:cNvPr id="4100" name="Option Button 4" hidden="1">
              <a:extLst>
                <a:ext uri="{63B3BB69-23CF-44E3-9099-C40C66FF867C}">
                  <a14:compatExt spid="_x0000_s4100"/>
                </a:ext>
                <a:ext uri="{FF2B5EF4-FFF2-40B4-BE49-F238E27FC236}">
                  <a16:creationId xmlns:a16="http://schemas.microsoft.com/office/drawing/2014/main" id="{00000000-0008-0000-05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2000250</xdr:colOff>
          <xdr:row>193</xdr:row>
          <xdr:rowOff>28575</xdr:rowOff>
        </xdr:from>
        <xdr:to>
          <xdr:col>0</xdr:col>
          <xdr:colOff>2295525</xdr:colOff>
          <xdr:row>193</xdr:row>
          <xdr:rowOff>247650</xdr:rowOff>
        </xdr:to>
        <xdr:sp macro="" textlink="">
          <xdr:nvSpPr>
            <xdr:cNvPr id="4101" name="Option Button 5" hidden="1">
              <a:extLst>
                <a:ext uri="{63B3BB69-23CF-44E3-9099-C40C66FF867C}">
                  <a14:compatExt spid="_x0000_s4101"/>
                </a:ext>
                <a:ext uri="{FF2B5EF4-FFF2-40B4-BE49-F238E27FC236}">
                  <a16:creationId xmlns:a16="http://schemas.microsoft.com/office/drawing/2014/main" id="{00000000-0008-0000-05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2676525</xdr:colOff>
          <xdr:row>193</xdr:row>
          <xdr:rowOff>28575</xdr:rowOff>
        </xdr:from>
        <xdr:to>
          <xdr:col>0</xdr:col>
          <xdr:colOff>2981325</xdr:colOff>
          <xdr:row>193</xdr:row>
          <xdr:rowOff>247650</xdr:rowOff>
        </xdr:to>
        <xdr:sp macro="" textlink="">
          <xdr:nvSpPr>
            <xdr:cNvPr id="4102" name="Option Button 6" hidden="1">
              <a:extLst>
                <a:ext uri="{63B3BB69-23CF-44E3-9099-C40C66FF867C}">
                  <a14:compatExt spid="_x0000_s4102"/>
                </a:ext>
                <a:ext uri="{FF2B5EF4-FFF2-40B4-BE49-F238E27FC236}">
                  <a16:creationId xmlns:a16="http://schemas.microsoft.com/office/drawing/2014/main" id="{00000000-0008-0000-05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3400425</xdr:colOff>
          <xdr:row>193</xdr:row>
          <xdr:rowOff>28575</xdr:rowOff>
        </xdr:from>
        <xdr:to>
          <xdr:col>0</xdr:col>
          <xdr:colOff>3705225</xdr:colOff>
          <xdr:row>193</xdr:row>
          <xdr:rowOff>247650</xdr:rowOff>
        </xdr:to>
        <xdr:sp macro="" textlink="">
          <xdr:nvSpPr>
            <xdr:cNvPr id="4103" name="Option Button 7" hidden="1">
              <a:extLst>
                <a:ext uri="{63B3BB69-23CF-44E3-9099-C40C66FF867C}">
                  <a14:compatExt spid="_x0000_s4103"/>
                </a:ext>
                <a:ext uri="{FF2B5EF4-FFF2-40B4-BE49-F238E27FC236}">
                  <a16:creationId xmlns:a16="http://schemas.microsoft.com/office/drawing/2014/main" id="{00000000-0008-0000-05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193</xdr:row>
          <xdr:rowOff>9525</xdr:rowOff>
        </xdr:from>
        <xdr:to>
          <xdr:col>1</xdr:col>
          <xdr:colOff>171450</xdr:colOff>
          <xdr:row>194</xdr:row>
          <xdr:rowOff>0</xdr:rowOff>
        </xdr:to>
        <xdr:sp macro="" textlink="">
          <xdr:nvSpPr>
            <xdr:cNvPr id="4104" name="Group Box 8" hidden="1">
              <a:extLst>
                <a:ext uri="{63B3BB69-23CF-44E3-9099-C40C66FF867C}">
                  <a14:compatExt spid="_x0000_s4104"/>
                </a:ext>
                <a:ext uri="{FF2B5EF4-FFF2-40B4-BE49-F238E27FC236}">
                  <a16:creationId xmlns:a16="http://schemas.microsoft.com/office/drawing/2014/main" id="{00000000-0008-0000-0500-000008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204</xdr:row>
          <xdr:rowOff>28575</xdr:rowOff>
        </xdr:from>
        <xdr:to>
          <xdr:col>0</xdr:col>
          <xdr:colOff>390525</xdr:colOff>
          <xdr:row>204</xdr:row>
          <xdr:rowOff>247650</xdr:rowOff>
        </xdr:to>
        <xdr:sp macro="" textlink="">
          <xdr:nvSpPr>
            <xdr:cNvPr id="4105" name="Option Button 9" hidden="1">
              <a:extLst>
                <a:ext uri="{63B3BB69-23CF-44E3-9099-C40C66FF867C}">
                  <a14:compatExt spid="_x0000_s4105"/>
                </a:ext>
                <a:ext uri="{FF2B5EF4-FFF2-40B4-BE49-F238E27FC236}">
                  <a16:creationId xmlns:a16="http://schemas.microsoft.com/office/drawing/2014/main" id="{00000000-0008-0000-05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204</xdr:row>
          <xdr:rowOff>28575</xdr:rowOff>
        </xdr:from>
        <xdr:to>
          <xdr:col>0</xdr:col>
          <xdr:colOff>962025</xdr:colOff>
          <xdr:row>204</xdr:row>
          <xdr:rowOff>247650</xdr:rowOff>
        </xdr:to>
        <xdr:sp macro="" textlink="">
          <xdr:nvSpPr>
            <xdr:cNvPr id="4106" name="Option Button 10" hidden="1">
              <a:extLst>
                <a:ext uri="{63B3BB69-23CF-44E3-9099-C40C66FF867C}">
                  <a14:compatExt spid="_x0000_s4106"/>
                </a:ext>
                <a:ext uri="{FF2B5EF4-FFF2-40B4-BE49-F238E27FC236}">
                  <a16:creationId xmlns:a16="http://schemas.microsoft.com/office/drawing/2014/main" id="{00000000-0008-0000-05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1295400</xdr:colOff>
          <xdr:row>204</xdr:row>
          <xdr:rowOff>28575</xdr:rowOff>
        </xdr:from>
        <xdr:to>
          <xdr:col>0</xdr:col>
          <xdr:colOff>1590675</xdr:colOff>
          <xdr:row>204</xdr:row>
          <xdr:rowOff>247650</xdr:rowOff>
        </xdr:to>
        <xdr:sp macro="" textlink="">
          <xdr:nvSpPr>
            <xdr:cNvPr id="4107" name="Option Button 11" hidden="1">
              <a:extLst>
                <a:ext uri="{63B3BB69-23CF-44E3-9099-C40C66FF867C}">
                  <a14:compatExt spid="_x0000_s4107"/>
                </a:ext>
                <a:ext uri="{FF2B5EF4-FFF2-40B4-BE49-F238E27FC236}">
                  <a16:creationId xmlns:a16="http://schemas.microsoft.com/office/drawing/2014/main" id="{00000000-0008-0000-05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2000250</xdr:colOff>
          <xdr:row>204</xdr:row>
          <xdr:rowOff>28575</xdr:rowOff>
        </xdr:from>
        <xdr:to>
          <xdr:col>0</xdr:col>
          <xdr:colOff>2295525</xdr:colOff>
          <xdr:row>204</xdr:row>
          <xdr:rowOff>247650</xdr:rowOff>
        </xdr:to>
        <xdr:sp macro="" textlink="">
          <xdr:nvSpPr>
            <xdr:cNvPr id="4108" name="Option Button 12" hidden="1">
              <a:extLst>
                <a:ext uri="{63B3BB69-23CF-44E3-9099-C40C66FF867C}">
                  <a14:compatExt spid="_x0000_s4108"/>
                </a:ext>
                <a:ext uri="{FF2B5EF4-FFF2-40B4-BE49-F238E27FC236}">
                  <a16:creationId xmlns:a16="http://schemas.microsoft.com/office/drawing/2014/main" id="{00000000-0008-0000-05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2676525</xdr:colOff>
          <xdr:row>204</xdr:row>
          <xdr:rowOff>28575</xdr:rowOff>
        </xdr:from>
        <xdr:to>
          <xdr:col>0</xdr:col>
          <xdr:colOff>2981325</xdr:colOff>
          <xdr:row>204</xdr:row>
          <xdr:rowOff>247650</xdr:rowOff>
        </xdr:to>
        <xdr:sp macro="" textlink="">
          <xdr:nvSpPr>
            <xdr:cNvPr id="4109" name="Option Button 13" hidden="1">
              <a:extLst>
                <a:ext uri="{63B3BB69-23CF-44E3-9099-C40C66FF867C}">
                  <a14:compatExt spid="_x0000_s4109"/>
                </a:ext>
                <a:ext uri="{FF2B5EF4-FFF2-40B4-BE49-F238E27FC236}">
                  <a16:creationId xmlns:a16="http://schemas.microsoft.com/office/drawing/2014/main" id="{00000000-0008-0000-05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3400425</xdr:colOff>
          <xdr:row>204</xdr:row>
          <xdr:rowOff>28575</xdr:rowOff>
        </xdr:from>
        <xdr:to>
          <xdr:col>0</xdr:col>
          <xdr:colOff>3705225</xdr:colOff>
          <xdr:row>204</xdr:row>
          <xdr:rowOff>247650</xdr:rowOff>
        </xdr:to>
        <xdr:sp macro="" textlink="">
          <xdr:nvSpPr>
            <xdr:cNvPr id="4110" name="Option Button 14" hidden="1">
              <a:extLst>
                <a:ext uri="{63B3BB69-23CF-44E3-9099-C40C66FF867C}">
                  <a14:compatExt spid="_x0000_s4110"/>
                </a:ext>
                <a:ext uri="{FF2B5EF4-FFF2-40B4-BE49-F238E27FC236}">
                  <a16:creationId xmlns:a16="http://schemas.microsoft.com/office/drawing/2014/main" id="{00000000-0008-0000-05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204</xdr:row>
          <xdr:rowOff>9525</xdr:rowOff>
        </xdr:from>
        <xdr:to>
          <xdr:col>1</xdr:col>
          <xdr:colOff>171450</xdr:colOff>
          <xdr:row>205</xdr:row>
          <xdr:rowOff>0</xdr:rowOff>
        </xdr:to>
        <xdr:sp macro="" textlink="">
          <xdr:nvSpPr>
            <xdr:cNvPr id="4111" name="Group Box 15" hidden="1">
              <a:extLst>
                <a:ext uri="{63B3BB69-23CF-44E3-9099-C40C66FF867C}">
                  <a14:compatExt spid="_x0000_s4111"/>
                </a:ext>
                <a:ext uri="{FF2B5EF4-FFF2-40B4-BE49-F238E27FC236}">
                  <a16:creationId xmlns:a16="http://schemas.microsoft.com/office/drawing/2014/main" id="{00000000-0008-0000-0500-00000F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216</xdr:row>
          <xdr:rowOff>19050</xdr:rowOff>
        </xdr:from>
        <xdr:to>
          <xdr:col>0</xdr:col>
          <xdr:colOff>390525</xdr:colOff>
          <xdr:row>216</xdr:row>
          <xdr:rowOff>228600</xdr:rowOff>
        </xdr:to>
        <xdr:sp macro="" textlink="">
          <xdr:nvSpPr>
            <xdr:cNvPr id="4112" name="Option Button 16" hidden="1">
              <a:extLst>
                <a:ext uri="{63B3BB69-23CF-44E3-9099-C40C66FF867C}">
                  <a14:compatExt spid="_x0000_s4112"/>
                </a:ext>
                <a:ext uri="{FF2B5EF4-FFF2-40B4-BE49-F238E27FC236}">
                  <a16:creationId xmlns:a16="http://schemas.microsoft.com/office/drawing/2014/main" id="{00000000-0008-0000-05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216</xdr:row>
          <xdr:rowOff>19050</xdr:rowOff>
        </xdr:from>
        <xdr:to>
          <xdr:col>0</xdr:col>
          <xdr:colOff>962025</xdr:colOff>
          <xdr:row>216</xdr:row>
          <xdr:rowOff>228600</xdr:rowOff>
        </xdr:to>
        <xdr:sp macro="" textlink="">
          <xdr:nvSpPr>
            <xdr:cNvPr id="4113" name="Option Button 17" hidden="1">
              <a:extLst>
                <a:ext uri="{63B3BB69-23CF-44E3-9099-C40C66FF867C}">
                  <a14:compatExt spid="_x0000_s4113"/>
                </a:ext>
                <a:ext uri="{FF2B5EF4-FFF2-40B4-BE49-F238E27FC236}">
                  <a16:creationId xmlns:a16="http://schemas.microsoft.com/office/drawing/2014/main" id="{00000000-0008-0000-05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1295400</xdr:colOff>
          <xdr:row>216</xdr:row>
          <xdr:rowOff>19050</xdr:rowOff>
        </xdr:from>
        <xdr:to>
          <xdr:col>0</xdr:col>
          <xdr:colOff>1590675</xdr:colOff>
          <xdr:row>216</xdr:row>
          <xdr:rowOff>228600</xdr:rowOff>
        </xdr:to>
        <xdr:sp macro="" textlink="">
          <xdr:nvSpPr>
            <xdr:cNvPr id="4114" name="Option Button 18" hidden="1">
              <a:extLst>
                <a:ext uri="{63B3BB69-23CF-44E3-9099-C40C66FF867C}">
                  <a14:compatExt spid="_x0000_s4114"/>
                </a:ext>
                <a:ext uri="{FF2B5EF4-FFF2-40B4-BE49-F238E27FC236}">
                  <a16:creationId xmlns:a16="http://schemas.microsoft.com/office/drawing/2014/main" id="{00000000-0008-0000-05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2000250</xdr:colOff>
          <xdr:row>216</xdr:row>
          <xdr:rowOff>19050</xdr:rowOff>
        </xdr:from>
        <xdr:to>
          <xdr:col>0</xdr:col>
          <xdr:colOff>2295525</xdr:colOff>
          <xdr:row>216</xdr:row>
          <xdr:rowOff>228600</xdr:rowOff>
        </xdr:to>
        <xdr:sp macro="" textlink="">
          <xdr:nvSpPr>
            <xdr:cNvPr id="4115" name="Option Button 19" hidden="1">
              <a:extLst>
                <a:ext uri="{63B3BB69-23CF-44E3-9099-C40C66FF867C}">
                  <a14:compatExt spid="_x0000_s4115"/>
                </a:ext>
                <a:ext uri="{FF2B5EF4-FFF2-40B4-BE49-F238E27FC236}">
                  <a16:creationId xmlns:a16="http://schemas.microsoft.com/office/drawing/2014/main" id="{00000000-0008-0000-05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2676525</xdr:colOff>
          <xdr:row>216</xdr:row>
          <xdr:rowOff>19050</xdr:rowOff>
        </xdr:from>
        <xdr:to>
          <xdr:col>0</xdr:col>
          <xdr:colOff>2981325</xdr:colOff>
          <xdr:row>216</xdr:row>
          <xdr:rowOff>228600</xdr:rowOff>
        </xdr:to>
        <xdr:sp macro="" textlink="">
          <xdr:nvSpPr>
            <xdr:cNvPr id="4116" name="Option Button 20" hidden="1">
              <a:extLst>
                <a:ext uri="{63B3BB69-23CF-44E3-9099-C40C66FF867C}">
                  <a14:compatExt spid="_x0000_s4116"/>
                </a:ext>
                <a:ext uri="{FF2B5EF4-FFF2-40B4-BE49-F238E27FC236}">
                  <a16:creationId xmlns:a16="http://schemas.microsoft.com/office/drawing/2014/main" id="{00000000-0008-0000-05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3400425</xdr:colOff>
          <xdr:row>216</xdr:row>
          <xdr:rowOff>19050</xdr:rowOff>
        </xdr:from>
        <xdr:to>
          <xdr:col>0</xdr:col>
          <xdr:colOff>3705225</xdr:colOff>
          <xdr:row>216</xdr:row>
          <xdr:rowOff>228600</xdr:rowOff>
        </xdr:to>
        <xdr:sp macro="" textlink="">
          <xdr:nvSpPr>
            <xdr:cNvPr id="4117" name="Option Button 21" hidden="1">
              <a:extLst>
                <a:ext uri="{63B3BB69-23CF-44E3-9099-C40C66FF867C}">
                  <a14:compatExt spid="_x0000_s4117"/>
                </a:ext>
                <a:ext uri="{FF2B5EF4-FFF2-40B4-BE49-F238E27FC236}">
                  <a16:creationId xmlns:a16="http://schemas.microsoft.com/office/drawing/2014/main" id="{00000000-0008-0000-05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216</xdr:row>
          <xdr:rowOff>0</xdr:rowOff>
        </xdr:from>
        <xdr:to>
          <xdr:col>1</xdr:col>
          <xdr:colOff>171450</xdr:colOff>
          <xdr:row>216</xdr:row>
          <xdr:rowOff>247650</xdr:rowOff>
        </xdr:to>
        <xdr:sp macro="" textlink="">
          <xdr:nvSpPr>
            <xdr:cNvPr id="4118" name="Group Box 22" hidden="1">
              <a:extLst>
                <a:ext uri="{63B3BB69-23CF-44E3-9099-C40C66FF867C}">
                  <a14:compatExt spid="_x0000_s4118"/>
                </a:ext>
                <a:ext uri="{FF2B5EF4-FFF2-40B4-BE49-F238E27FC236}">
                  <a16:creationId xmlns:a16="http://schemas.microsoft.com/office/drawing/2014/main" id="{00000000-0008-0000-0500-000016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227</xdr:row>
          <xdr:rowOff>19050</xdr:rowOff>
        </xdr:from>
        <xdr:to>
          <xdr:col>0</xdr:col>
          <xdr:colOff>390525</xdr:colOff>
          <xdr:row>227</xdr:row>
          <xdr:rowOff>228600</xdr:rowOff>
        </xdr:to>
        <xdr:sp macro="" textlink="">
          <xdr:nvSpPr>
            <xdr:cNvPr id="4119" name="Option Button 23" hidden="1">
              <a:extLst>
                <a:ext uri="{63B3BB69-23CF-44E3-9099-C40C66FF867C}">
                  <a14:compatExt spid="_x0000_s4119"/>
                </a:ext>
                <a:ext uri="{FF2B5EF4-FFF2-40B4-BE49-F238E27FC236}">
                  <a16:creationId xmlns:a16="http://schemas.microsoft.com/office/drawing/2014/main" id="{00000000-0008-0000-05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227</xdr:row>
          <xdr:rowOff>19050</xdr:rowOff>
        </xdr:from>
        <xdr:to>
          <xdr:col>0</xdr:col>
          <xdr:colOff>962025</xdr:colOff>
          <xdr:row>227</xdr:row>
          <xdr:rowOff>228600</xdr:rowOff>
        </xdr:to>
        <xdr:sp macro="" textlink="">
          <xdr:nvSpPr>
            <xdr:cNvPr id="4120" name="Option Button 24" hidden="1">
              <a:extLst>
                <a:ext uri="{63B3BB69-23CF-44E3-9099-C40C66FF867C}">
                  <a14:compatExt spid="_x0000_s4120"/>
                </a:ext>
                <a:ext uri="{FF2B5EF4-FFF2-40B4-BE49-F238E27FC236}">
                  <a16:creationId xmlns:a16="http://schemas.microsoft.com/office/drawing/2014/main" id="{00000000-0008-0000-05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1295400</xdr:colOff>
          <xdr:row>227</xdr:row>
          <xdr:rowOff>19050</xdr:rowOff>
        </xdr:from>
        <xdr:to>
          <xdr:col>0</xdr:col>
          <xdr:colOff>1590675</xdr:colOff>
          <xdr:row>227</xdr:row>
          <xdr:rowOff>228600</xdr:rowOff>
        </xdr:to>
        <xdr:sp macro="" textlink="">
          <xdr:nvSpPr>
            <xdr:cNvPr id="4121" name="Option Button 25" hidden="1">
              <a:extLst>
                <a:ext uri="{63B3BB69-23CF-44E3-9099-C40C66FF867C}">
                  <a14:compatExt spid="_x0000_s4121"/>
                </a:ext>
                <a:ext uri="{FF2B5EF4-FFF2-40B4-BE49-F238E27FC236}">
                  <a16:creationId xmlns:a16="http://schemas.microsoft.com/office/drawing/2014/main" id="{00000000-0008-0000-05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2000250</xdr:colOff>
          <xdr:row>227</xdr:row>
          <xdr:rowOff>19050</xdr:rowOff>
        </xdr:from>
        <xdr:to>
          <xdr:col>0</xdr:col>
          <xdr:colOff>2295525</xdr:colOff>
          <xdr:row>227</xdr:row>
          <xdr:rowOff>228600</xdr:rowOff>
        </xdr:to>
        <xdr:sp macro="" textlink="">
          <xdr:nvSpPr>
            <xdr:cNvPr id="4122" name="Option Button 26" hidden="1">
              <a:extLst>
                <a:ext uri="{63B3BB69-23CF-44E3-9099-C40C66FF867C}">
                  <a14:compatExt spid="_x0000_s4122"/>
                </a:ext>
                <a:ext uri="{FF2B5EF4-FFF2-40B4-BE49-F238E27FC236}">
                  <a16:creationId xmlns:a16="http://schemas.microsoft.com/office/drawing/2014/main" id="{00000000-0008-0000-05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2676525</xdr:colOff>
          <xdr:row>227</xdr:row>
          <xdr:rowOff>19050</xdr:rowOff>
        </xdr:from>
        <xdr:to>
          <xdr:col>0</xdr:col>
          <xdr:colOff>2981325</xdr:colOff>
          <xdr:row>227</xdr:row>
          <xdr:rowOff>228600</xdr:rowOff>
        </xdr:to>
        <xdr:sp macro="" textlink="">
          <xdr:nvSpPr>
            <xdr:cNvPr id="4123" name="Option Button 27" hidden="1">
              <a:extLst>
                <a:ext uri="{63B3BB69-23CF-44E3-9099-C40C66FF867C}">
                  <a14:compatExt spid="_x0000_s4123"/>
                </a:ext>
                <a:ext uri="{FF2B5EF4-FFF2-40B4-BE49-F238E27FC236}">
                  <a16:creationId xmlns:a16="http://schemas.microsoft.com/office/drawing/2014/main" id="{00000000-0008-0000-05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3400425</xdr:colOff>
          <xdr:row>227</xdr:row>
          <xdr:rowOff>19050</xdr:rowOff>
        </xdr:from>
        <xdr:to>
          <xdr:col>0</xdr:col>
          <xdr:colOff>3705225</xdr:colOff>
          <xdr:row>227</xdr:row>
          <xdr:rowOff>228600</xdr:rowOff>
        </xdr:to>
        <xdr:sp macro="" textlink="">
          <xdr:nvSpPr>
            <xdr:cNvPr id="4124" name="Option Button 28" hidden="1">
              <a:extLst>
                <a:ext uri="{63B3BB69-23CF-44E3-9099-C40C66FF867C}">
                  <a14:compatExt spid="_x0000_s4124"/>
                </a:ext>
                <a:ext uri="{FF2B5EF4-FFF2-40B4-BE49-F238E27FC236}">
                  <a16:creationId xmlns:a16="http://schemas.microsoft.com/office/drawing/2014/main" id="{00000000-0008-0000-05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226</xdr:row>
          <xdr:rowOff>190500</xdr:rowOff>
        </xdr:from>
        <xdr:to>
          <xdr:col>1</xdr:col>
          <xdr:colOff>171450</xdr:colOff>
          <xdr:row>227</xdr:row>
          <xdr:rowOff>247650</xdr:rowOff>
        </xdr:to>
        <xdr:sp macro="" textlink="">
          <xdr:nvSpPr>
            <xdr:cNvPr id="4125" name="Group Box 29" hidden="1">
              <a:extLst>
                <a:ext uri="{63B3BB69-23CF-44E3-9099-C40C66FF867C}">
                  <a14:compatExt spid="_x0000_s4125"/>
                </a:ext>
                <a:ext uri="{FF2B5EF4-FFF2-40B4-BE49-F238E27FC236}">
                  <a16:creationId xmlns:a16="http://schemas.microsoft.com/office/drawing/2014/main" id="{00000000-0008-0000-0500-00001D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238</xdr:row>
          <xdr:rowOff>28575</xdr:rowOff>
        </xdr:from>
        <xdr:to>
          <xdr:col>0</xdr:col>
          <xdr:colOff>390525</xdr:colOff>
          <xdr:row>238</xdr:row>
          <xdr:rowOff>247650</xdr:rowOff>
        </xdr:to>
        <xdr:sp macro="" textlink="">
          <xdr:nvSpPr>
            <xdr:cNvPr id="4126" name="Option Button 30" hidden="1">
              <a:extLst>
                <a:ext uri="{63B3BB69-23CF-44E3-9099-C40C66FF867C}">
                  <a14:compatExt spid="_x0000_s4126"/>
                </a:ext>
                <a:ext uri="{FF2B5EF4-FFF2-40B4-BE49-F238E27FC236}">
                  <a16:creationId xmlns:a16="http://schemas.microsoft.com/office/drawing/2014/main" id="{00000000-0008-0000-05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238</xdr:row>
          <xdr:rowOff>28575</xdr:rowOff>
        </xdr:from>
        <xdr:to>
          <xdr:col>0</xdr:col>
          <xdr:colOff>962025</xdr:colOff>
          <xdr:row>238</xdr:row>
          <xdr:rowOff>247650</xdr:rowOff>
        </xdr:to>
        <xdr:sp macro="" textlink="">
          <xdr:nvSpPr>
            <xdr:cNvPr id="4127" name="Option Button 31" hidden="1">
              <a:extLst>
                <a:ext uri="{63B3BB69-23CF-44E3-9099-C40C66FF867C}">
                  <a14:compatExt spid="_x0000_s4127"/>
                </a:ext>
                <a:ext uri="{FF2B5EF4-FFF2-40B4-BE49-F238E27FC236}">
                  <a16:creationId xmlns:a16="http://schemas.microsoft.com/office/drawing/2014/main" id="{00000000-0008-0000-05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1295400</xdr:colOff>
          <xdr:row>238</xdr:row>
          <xdr:rowOff>28575</xdr:rowOff>
        </xdr:from>
        <xdr:to>
          <xdr:col>0</xdr:col>
          <xdr:colOff>1590675</xdr:colOff>
          <xdr:row>238</xdr:row>
          <xdr:rowOff>247650</xdr:rowOff>
        </xdr:to>
        <xdr:sp macro="" textlink="">
          <xdr:nvSpPr>
            <xdr:cNvPr id="4128" name="Option Button 32" hidden="1">
              <a:extLst>
                <a:ext uri="{63B3BB69-23CF-44E3-9099-C40C66FF867C}">
                  <a14:compatExt spid="_x0000_s4128"/>
                </a:ext>
                <a:ext uri="{FF2B5EF4-FFF2-40B4-BE49-F238E27FC236}">
                  <a16:creationId xmlns:a16="http://schemas.microsoft.com/office/drawing/2014/main" id="{00000000-0008-0000-05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2000250</xdr:colOff>
          <xdr:row>238</xdr:row>
          <xdr:rowOff>28575</xdr:rowOff>
        </xdr:from>
        <xdr:to>
          <xdr:col>0</xdr:col>
          <xdr:colOff>2295525</xdr:colOff>
          <xdr:row>238</xdr:row>
          <xdr:rowOff>247650</xdr:rowOff>
        </xdr:to>
        <xdr:sp macro="" textlink="">
          <xdr:nvSpPr>
            <xdr:cNvPr id="4129" name="Option Button 33" hidden="1">
              <a:extLst>
                <a:ext uri="{63B3BB69-23CF-44E3-9099-C40C66FF867C}">
                  <a14:compatExt spid="_x0000_s4129"/>
                </a:ext>
                <a:ext uri="{FF2B5EF4-FFF2-40B4-BE49-F238E27FC236}">
                  <a16:creationId xmlns:a16="http://schemas.microsoft.com/office/drawing/2014/main" id="{00000000-0008-0000-05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2676525</xdr:colOff>
          <xdr:row>238</xdr:row>
          <xdr:rowOff>28575</xdr:rowOff>
        </xdr:from>
        <xdr:to>
          <xdr:col>0</xdr:col>
          <xdr:colOff>2981325</xdr:colOff>
          <xdr:row>238</xdr:row>
          <xdr:rowOff>247650</xdr:rowOff>
        </xdr:to>
        <xdr:sp macro="" textlink="">
          <xdr:nvSpPr>
            <xdr:cNvPr id="4130" name="Option Button 34" hidden="1">
              <a:extLst>
                <a:ext uri="{63B3BB69-23CF-44E3-9099-C40C66FF867C}">
                  <a14:compatExt spid="_x0000_s4130"/>
                </a:ext>
                <a:ext uri="{FF2B5EF4-FFF2-40B4-BE49-F238E27FC236}">
                  <a16:creationId xmlns:a16="http://schemas.microsoft.com/office/drawing/2014/main" id="{00000000-0008-0000-05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3400425</xdr:colOff>
          <xdr:row>238</xdr:row>
          <xdr:rowOff>28575</xdr:rowOff>
        </xdr:from>
        <xdr:to>
          <xdr:col>0</xdr:col>
          <xdr:colOff>3705225</xdr:colOff>
          <xdr:row>238</xdr:row>
          <xdr:rowOff>247650</xdr:rowOff>
        </xdr:to>
        <xdr:sp macro="" textlink="">
          <xdr:nvSpPr>
            <xdr:cNvPr id="4131" name="Option Button 35" hidden="1">
              <a:extLst>
                <a:ext uri="{63B3BB69-23CF-44E3-9099-C40C66FF867C}">
                  <a14:compatExt spid="_x0000_s4131"/>
                </a:ext>
                <a:ext uri="{FF2B5EF4-FFF2-40B4-BE49-F238E27FC236}">
                  <a16:creationId xmlns:a16="http://schemas.microsoft.com/office/drawing/2014/main" id="{00000000-0008-0000-05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238</xdr:row>
          <xdr:rowOff>9525</xdr:rowOff>
        </xdr:from>
        <xdr:to>
          <xdr:col>1</xdr:col>
          <xdr:colOff>171450</xdr:colOff>
          <xdr:row>239</xdr:row>
          <xdr:rowOff>0</xdr:rowOff>
        </xdr:to>
        <xdr:sp macro="" textlink="">
          <xdr:nvSpPr>
            <xdr:cNvPr id="4132" name="Group Box 36" hidden="1">
              <a:extLst>
                <a:ext uri="{63B3BB69-23CF-44E3-9099-C40C66FF867C}">
                  <a14:compatExt spid="_x0000_s4132"/>
                </a:ext>
                <a:ext uri="{FF2B5EF4-FFF2-40B4-BE49-F238E27FC236}">
                  <a16:creationId xmlns:a16="http://schemas.microsoft.com/office/drawing/2014/main" id="{00000000-0008-0000-0500-000024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250</xdr:row>
          <xdr:rowOff>19050</xdr:rowOff>
        </xdr:from>
        <xdr:to>
          <xdr:col>0</xdr:col>
          <xdr:colOff>390525</xdr:colOff>
          <xdr:row>250</xdr:row>
          <xdr:rowOff>228600</xdr:rowOff>
        </xdr:to>
        <xdr:sp macro="" textlink="">
          <xdr:nvSpPr>
            <xdr:cNvPr id="4133" name="Option Button 37" hidden="1">
              <a:extLst>
                <a:ext uri="{63B3BB69-23CF-44E3-9099-C40C66FF867C}">
                  <a14:compatExt spid="_x0000_s4133"/>
                </a:ext>
                <a:ext uri="{FF2B5EF4-FFF2-40B4-BE49-F238E27FC236}">
                  <a16:creationId xmlns:a16="http://schemas.microsoft.com/office/drawing/2014/main" id="{00000000-0008-0000-05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250</xdr:row>
          <xdr:rowOff>19050</xdr:rowOff>
        </xdr:from>
        <xdr:to>
          <xdr:col>0</xdr:col>
          <xdr:colOff>962025</xdr:colOff>
          <xdr:row>250</xdr:row>
          <xdr:rowOff>228600</xdr:rowOff>
        </xdr:to>
        <xdr:sp macro="" textlink="">
          <xdr:nvSpPr>
            <xdr:cNvPr id="4134" name="Option Button 38" hidden="1">
              <a:extLst>
                <a:ext uri="{63B3BB69-23CF-44E3-9099-C40C66FF867C}">
                  <a14:compatExt spid="_x0000_s4134"/>
                </a:ext>
                <a:ext uri="{FF2B5EF4-FFF2-40B4-BE49-F238E27FC236}">
                  <a16:creationId xmlns:a16="http://schemas.microsoft.com/office/drawing/2014/main" id="{00000000-0008-0000-05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1295400</xdr:colOff>
          <xdr:row>250</xdr:row>
          <xdr:rowOff>19050</xdr:rowOff>
        </xdr:from>
        <xdr:to>
          <xdr:col>0</xdr:col>
          <xdr:colOff>1590675</xdr:colOff>
          <xdr:row>250</xdr:row>
          <xdr:rowOff>228600</xdr:rowOff>
        </xdr:to>
        <xdr:sp macro="" textlink="">
          <xdr:nvSpPr>
            <xdr:cNvPr id="4135" name="Option Button 39" hidden="1">
              <a:extLst>
                <a:ext uri="{63B3BB69-23CF-44E3-9099-C40C66FF867C}">
                  <a14:compatExt spid="_x0000_s4135"/>
                </a:ext>
                <a:ext uri="{FF2B5EF4-FFF2-40B4-BE49-F238E27FC236}">
                  <a16:creationId xmlns:a16="http://schemas.microsoft.com/office/drawing/2014/main" id="{00000000-0008-0000-05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2000250</xdr:colOff>
          <xdr:row>250</xdr:row>
          <xdr:rowOff>19050</xdr:rowOff>
        </xdr:from>
        <xdr:to>
          <xdr:col>0</xdr:col>
          <xdr:colOff>2295525</xdr:colOff>
          <xdr:row>250</xdr:row>
          <xdr:rowOff>228600</xdr:rowOff>
        </xdr:to>
        <xdr:sp macro="" textlink="">
          <xdr:nvSpPr>
            <xdr:cNvPr id="4136" name="Option Button 40" hidden="1">
              <a:extLst>
                <a:ext uri="{63B3BB69-23CF-44E3-9099-C40C66FF867C}">
                  <a14:compatExt spid="_x0000_s4136"/>
                </a:ext>
                <a:ext uri="{FF2B5EF4-FFF2-40B4-BE49-F238E27FC236}">
                  <a16:creationId xmlns:a16="http://schemas.microsoft.com/office/drawing/2014/main" id="{00000000-0008-0000-05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2676525</xdr:colOff>
          <xdr:row>250</xdr:row>
          <xdr:rowOff>19050</xdr:rowOff>
        </xdr:from>
        <xdr:to>
          <xdr:col>0</xdr:col>
          <xdr:colOff>2981325</xdr:colOff>
          <xdr:row>250</xdr:row>
          <xdr:rowOff>228600</xdr:rowOff>
        </xdr:to>
        <xdr:sp macro="" textlink="">
          <xdr:nvSpPr>
            <xdr:cNvPr id="4137" name="Option Button 41" hidden="1">
              <a:extLst>
                <a:ext uri="{63B3BB69-23CF-44E3-9099-C40C66FF867C}">
                  <a14:compatExt spid="_x0000_s4137"/>
                </a:ext>
                <a:ext uri="{FF2B5EF4-FFF2-40B4-BE49-F238E27FC236}">
                  <a16:creationId xmlns:a16="http://schemas.microsoft.com/office/drawing/2014/main" id="{00000000-0008-0000-05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3400425</xdr:colOff>
          <xdr:row>250</xdr:row>
          <xdr:rowOff>19050</xdr:rowOff>
        </xdr:from>
        <xdr:to>
          <xdr:col>0</xdr:col>
          <xdr:colOff>3705225</xdr:colOff>
          <xdr:row>250</xdr:row>
          <xdr:rowOff>228600</xdr:rowOff>
        </xdr:to>
        <xdr:sp macro="" textlink="">
          <xdr:nvSpPr>
            <xdr:cNvPr id="4138" name="Option Button 42" hidden="1">
              <a:extLst>
                <a:ext uri="{63B3BB69-23CF-44E3-9099-C40C66FF867C}">
                  <a14:compatExt spid="_x0000_s4138"/>
                </a:ext>
                <a:ext uri="{FF2B5EF4-FFF2-40B4-BE49-F238E27FC236}">
                  <a16:creationId xmlns:a16="http://schemas.microsoft.com/office/drawing/2014/main" id="{00000000-0008-0000-05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250</xdr:row>
          <xdr:rowOff>0</xdr:rowOff>
        </xdr:from>
        <xdr:to>
          <xdr:col>1</xdr:col>
          <xdr:colOff>171450</xdr:colOff>
          <xdr:row>250</xdr:row>
          <xdr:rowOff>247650</xdr:rowOff>
        </xdr:to>
        <xdr:sp macro="" textlink="">
          <xdr:nvSpPr>
            <xdr:cNvPr id="4139" name="Group Box 43" hidden="1">
              <a:extLst>
                <a:ext uri="{63B3BB69-23CF-44E3-9099-C40C66FF867C}">
                  <a14:compatExt spid="_x0000_s4139"/>
                </a:ext>
                <a:ext uri="{FF2B5EF4-FFF2-40B4-BE49-F238E27FC236}">
                  <a16:creationId xmlns:a16="http://schemas.microsoft.com/office/drawing/2014/main" id="{00000000-0008-0000-0500-00002B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261</xdr:row>
          <xdr:rowOff>19050</xdr:rowOff>
        </xdr:from>
        <xdr:to>
          <xdr:col>0</xdr:col>
          <xdr:colOff>390525</xdr:colOff>
          <xdr:row>261</xdr:row>
          <xdr:rowOff>228600</xdr:rowOff>
        </xdr:to>
        <xdr:sp macro="" textlink="">
          <xdr:nvSpPr>
            <xdr:cNvPr id="4140" name="Option Button 44" hidden="1">
              <a:extLst>
                <a:ext uri="{63B3BB69-23CF-44E3-9099-C40C66FF867C}">
                  <a14:compatExt spid="_x0000_s4140"/>
                </a:ext>
                <a:ext uri="{FF2B5EF4-FFF2-40B4-BE49-F238E27FC236}">
                  <a16:creationId xmlns:a16="http://schemas.microsoft.com/office/drawing/2014/main" id="{00000000-0008-0000-05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261</xdr:row>
          <xdr:rowOff>19050</xdr:rowOff>
        </xdr:from>
        <xdr:to>
          <xdr:col>0</xdr:col>
          <xdr:colOff>962025</xdr:colOff>
          <xdr:row>261</xdr:row>
          <xdr:rowOff>228600</xdr:rowOff>
        </xdr:to>
        <xdr:sp macro="" textlink="">
          <xdr:nvSpPr>
            <xdr:cNvPr id="4141" name="Option Button 45" hidden="1">
              <a:extLst>
                <a:ext uri="{63B3BB69-23CF-44E3-9099-C40C66FF867C}">
                  <a14:compatExt spid="_x0000_s4141"/>
                </a:ext>
                <a:ext uri="{FF2B5EF4-FFF2-40B4-BE49-F238E27FC236}">
                  <a16:creationId xmlns:a16="http://schemas.microsoft.com/office/drawing/2014/main" id="{00000000-0008-0000-05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1295400</xdr:colOff>
          <xdr:row>261</xdr:row>
          <xdr:rowOff>19050</xdr:rowOff>
        </xdr:from>
        <xdr:to>
          <xdr:col>0</xdr:col>
          <xdr:colOff>1590675</xdr:colOff>
          <xdr:row>261</xdr:row>
          <xdr:rowOff>228600</xdr:rowOff>
        </xdr:to>
        <xdr:sp macro="" textlink="">
          <xdr:nvSpPr>
            <xdr:cNvPr id="4142" name="Option Button 46" hidden="1">
              <a:extLst>
                <a:ext uri="{63B3BB69-23CF-44E3-9099-C40C66FF867C}">
                  <a14:compatExt spid="_x0000_s4142"/>
                </a:ext>
                <a:ext uri="{FF2B5EF4-FFF2-40B4-BE49-F238E27FC236}">
                  <a16:creationId xmlns:a16="http://schemas.microsoft.com/office/drawing/2014/main" id="{00000000-0008-0000-05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2000250</xdr:colOff>
          <xdr:row>261</xdr:row>
          <xdr:rowOff>19050</xdr:rowOff>
        </xdr:from>
        <xdr:to>
          <xdr:col>0</xdr:col>
          <xdr:colOff>2295525</xdr:colOff>
          <xdr:row>261</xdr:row>
          <xdr:rowOff>228600</xdr:rowOff>
        </xdr:to>
        <xdr:sp macro="" textlink="">
          <xdr:nvSpPr>
            <xdr:cNvPr id="4143" name="Option Button 47" hidden="1">
              <a:extLst>
                <a:ext uri="{63B3BB69-23CF-44E3-9099-C40C66FF867C}">
                  <a14:compatExt spid="_x0000_s4143"/>
                </a:ext>
                <a:ext uri="{FF2B5EF4-FFF2-40B4-BE49-F238E27FC236}">
                  <a16:creationId xmlns:a16="http://schemas.microsoft.com/office/drawing/2014/main" id="{00000000-0008-0000-05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2676525</xdr:colOff>
          <xdr:row>261</xdr:row>
          <xdr:rowOff>19050</xdr:rowOff>
        </xdr:from>
        <xdr:to>
          <xdr:col>0</xdr:col>
          <xdr:colOff>2981325</xdr:colOff>
          <xdr:row>261</xdr:row>
          <xdr:rowOff>228600</xdr:rowOff>
        </xdr:to>
        <xdr:sp macro="" textlink="">
          <xdr:nvSpPr>
            <xdr:cNvPr id="4144" name="Option Button 48" hidden="1">
              <a:extLst>
                <a:ext uri="{63B3BB69-23CF-44E3-9099-C40C66FF867C}">
                  <a14:compatExt spid="_x0000_s4144"/>
                </a:ext>
                <a:ext uri="{FF2B5EF4-FFF2-40B4-BE49-F238E27FC236}">
                  <a16:creationId xmlns:a16="http://schemas.microsoft.com/office/drawing/2014/main" id="{00000000-0008-0000-05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3400425</xdr:colOff>
          <xdr:row>261</xdr:row>
          <xdr:rowOff>19050</xdr:rowOff>
        </xdr:from>
        <xdr:to>
          <xdr:col>0</xdr:col>
          <xdr:colOff>3705225</xdr:colOff>
          <xdr:row>261</xdr:row>
          <xdr:rowOff>228600</xdr:rowOff>
        </xdr:to>
        <xdr:sp macro="" textlink="">
          <xdr:nvSpPr>
            <xdr:cNvPr id="4145" name="Option Button 49" hidden="1">
              <a:extLst>
                <a:ext uri="{63B3BB69-23CF-44E3-9099-C40C66FF867C}">
                  <a14:compatExt spid="_x0000_s4145"/>
                </a:ext>
                <a:ext uri="{FF2B5EF4-FFF2-40B4-BE49-F238E27FC236}">
                  <a16:creationId xmlns:a16="http://schemas.microsoft.com/office/drawing/2014/main" id="{00000000-0008-0000-05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261</xdr:row>
          <xdr:rowOff>0</xdr:rowOff>
        </xdr:from>
        <xdr:to>
          <xdr:col>1</xdr:col>
          <xdr:colOff>171450</xdr:colOff>
          <xdr:row>261</xdr:row>
          <xdr:rowOff>247650</xdr:rowOff>
        </xdr:to>
        <xdr:sp macro="" textlink="">
          <xdr:nvSpPr>
            <xdr:cNvPr id="4146" name="Group Box 50" hidden="1">
              <a:extLst>
                <a:ext uri="{63B3BB69-23CF-44E3-9099-C40C66FF867C}">
                  <a14:compatExt spid="_x0000_s4146"/>
                </a:ext>
                <a:ext uri="{FF2B5EF4-FFF2-40B4-BE49-F238E27FC236}">
                  <a16:creationId xmlns:a16="http://schemas.microsoft.com/office/drawing/2014/main" id="{00000000-0008-0000-0500-000032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xdr:row>
          <xdr:rowOff>85725</xdr:rowOff>
        </xdr:from>
        <xdr:to>
          <xdr:col>2</xdr:col>
          <xdr:colOff>447675</xdr:colOff>
          <xdr:row>2</xdr:row>
          <xdr:rowOff>200025</xdr:rowOff>
        </xdr:to>
        <xdr:sp macro="" textlink="">
          <xdr:nvSpPr>
            <xdr:cNvPr id="4149" name="Option Button 53" hidden="1">
              <a:extLst>
                <a:ext uri="{63B3BB69-23CF-44E3-9099-C40C66FF867C}">
                  <a14:compatExt spid="_x0000_s4149"/>
                </a:ext>
                <a:ext uri="{FF2B5EF4-FFF2-40B4-BE49-F238E27FC236}">
                  <a16:creationId xmlns:a16="http://schemas.microsoft.com/office/drawing/2014/main" id="{00000000-0008-0000-05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1</xdr:row>
          <xdr:rowOff>76200</xdr:rowOff>
        </xdr:from>
        <xdr:to>
          <xdr:col>2</xdr:col>
          <xdr:colOff>1076325</xdr:colOff>
          <xdr:row>2</xdr:row>
          <xdr:rowOff>200025</xdr:rowOff>
        </xdr:to>
        <xdr:sp macro="" textlink="">
          <xdr:nvSpPr>
            <xdr:cNvPr id="4150" name="Option Button 54" hidden="1">
              <a:extLst>
                <a:ext uri="{63B3BB69-23CF-44E3-9099-C40C66FF867C}">
                  <a14:compatExt spid="_x0000_s4150"/>
                </a:ext>
                <a:ext uri="{FF2B5EF4-FFF2-40B4-BE49-F238E27FC236}">
                  <a16:creationId xmlns:a16="http://schemas.microsoft.com/office/drawing/2014/main" id="{00000000-0008-0000-05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571500</xdr:colOff>
          <xdr:row>0</xdr:row>
          <xdr:rowOff>304800</xdr:rowOff>
        </xdr:from>
        <xdr:to>
          <xdr:col>2</xdr:col>
          <xdr:colOff>1295400</xdr:colOff>
          <xdr:row>3</xdr:row>
          <xdr:rowOff>38100</xdr:rowOff>
        </xdr:to>
        <xdr:sp macro="" textlink="">
          <xdr:nvSpPr>
            <xdr:cNvPr id="4151" name="Group Box 55" hidden="1">
              <a:extLst>
                <a:ext uri="{63B3BB69-23CF-44E3-9099-C40C66FF867C}">
                  <a14:compatExt spid="_x0000_s4151"/>
                </a:ext>
                <a:ext uri="{FF2B5EF4-FFF2-40B4-BE49-F238E27FC236}">
                  <a16:creationId xmlns:a16="http://schemas.microsoft.com/office/drawing/2014/main" id="{00000000-0008-0000-0500-000037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7</xdr:col>
      <xdr:colOff>179988</xdr:colOff>
      <xdr:row>68</xdr:row>
      <xdr:rowOff>189546</xdr:rowOff>
    </xdr:from>
    <xdr:to>
      <xdr:col>10</xdr:col>
      <xdr:colOff>1714500</xdr:colOff>
      <xdr:row>84</xdr:row>
      <xdr:rowOff>0</xdr:rowOff>
    </xdr:to>
    <xdr:sp macro="" textlink="">
      <xdr:nvSpPr>
        <xdr:cNvPr id="2" name="Textfeld 1">
          <a:extLst>
            <a:ext uri="{FF2B5EF4-FFF2-40B4-BE49-F238E27FC236}">
              <a16:creationId xmlns:a16="http://schemas.microsoft.com/office/drawing/2014/main" id="{A31104C2-1567-48AE-8358-EF3D80036BA3}"/>
            </a:ext>
          </a:extLst>
        </xdr:cNvPr>
        <xdr:cNvSpPr txBox="1"/>
      </xdr:nvSpPr>
      <xdr:spPr>
        <a:xfrm>
          <a:off x="10972227" y="10161807"/>
          <a:ext cx="6537208" cy="26596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latin typeface="Arial" panose="020B0604020202020204" pitchFamily="34" charset="0"/>
              <a:cs typeface="Arial" panose="020B0604020202020204" pitchFamily="34" charset="0"/>
            </a:rPr>
            <a:t>Erläuterungen</a:t>
          </a:r>
        </a:p>
        <a:p>
          <a:endParaRPr lang="de-DE" sz="1100">
            <a:latin typeface="Arial" panose="020B0604020202020204" pitchFamily="34" charset="0"/>
            <a:cs typeface="Arial" panose="020B0604020202020204" pitchFamily="34" charset="0"/>
          </a:endParaRPr>
        </a:p>
        <a:p>
          <a:r>
            <a:rPr lang="de-DE" sz="1100" baseline="30000">
              <a:latin typeface="Arial" panose="020B0604020202020204" pitchFamily="34" charset="0"/>
              <a:cs typeface="Arial" panose="020B0604020202020204" pitchFamily="34" charset="0"/>
            </a:rPr>
            <a:t>1</a:t>
          </a:r>
          <a:r>
            <a:rPr lang="de-DE" sz="1100">
              <a:latin typeface="Arial" panose="020B0604020202020204" pitchFamily="34" charset="0"/>
              <a:cs typeface="Arial" panose="020B0604020202020204" pitchFamily="34" charset="0"/>
            </a:rPr>
            <a:t> bei unbegrenztem Datenvolumen bitte "unlimited" angeben</a:t>
          </a:r>
        </a:p>
        <a:p>
          <a:r>
            <a:rPr kumimoji="0" lang="de-DE" sz="1100" b="0" i="0" u="none" strike="noStrike" kern="0" cap="none" spc="0" normalizeH="0" baseline="30000" noProof="0">
              <a:ln>
                <a:noFill/>
              </a:ln>
              <a:solidFill>
                <a:prstClr val="black"/>
              </a:solidFill>
              <a:effectLst/>
              <a:uLnTx/>
              <a:uFillTx/>
              <a:latin typeface="Arial" panose="020B0604020202020204" pitchFamily="34" charset="0"/>
              <a:ea typeface="+mn-ea"/>
              <a:cs typeface="Arial" panose="020B0604020202020204" pitchFamily="34" charset="0"/>
            </a:rPr>
            <a:t>2</a:t>
          </a:r>
          <a:r>
            <a:rPr kumimoji="0" lang="de-DE"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bei unbegrenzten Freiminuten bitte "unlimited" angeben - gemeint ist das Telefonieren in alle deutschen Netze (nationale Gespräche außer für Verbindungen zu Sonderrufnummern und Rufumleitungen)</a:t>
          </a:r>
        </a:p>
        <a:p>
          <a:r>
            <a:rPr lang="de-DE" sz="1100" baseline="30000">
              <a:latin typeface="Arial" panose="020B0604020202020204" pitchFamily="34" charset="0"/>
              <a:cs typeface="Arial" panose="020B0604020202020204" pitchFamily="34" charset="0"/>
            </a:rPr>
            <a:t>3 </a:t>
          </a:r>
          <a:r>
            <a:rPr lang="de-DE" sz="1100">
              <a:latin typeface="Arial" panose="020B0604020202020204" pitchFamily="34" charset="0"/>
              <a:cs typeface="Arial" panose="020B0604020202020204" pitchFamily="34" charset="0"/>
            </a:rPr>
            <a:t>Monat mit dem höchsten Endbestand an Verträgen im abgefragten Jahr (Berichtsjahr)</a:t>
          </a:r>
        </a:p>
        <a:p>
          <a:r>
            <a:rPr lang="de-DE" sz="1100" b="0" i="0" baseline="30000">
              <a:solidFill>
                <a:schemeClr val="dk1"/>
              </a:solidFill>
              <a:effectLst/>
              <a:latin typeface="+mn-lt"/>
              <a:ea typeface="+mn-ea"/>
              <a:cs typeface="+mn-cs"/>
            </a:rPr>
            <a:t>4 </a:t>
          </a:r>
          <a:r>
            <a:rPr kumimoji="0" lang="de-DE" sz="1100" b="0" i="0" u="none" strike="noStrike" kern="0" cap="none" spc="0" normalizeH="0" baseline="0">
              <a:ln>
                <a:noFill/>
              </a:ln>
              <a:solidFill>
                <a:prstClr val="black"/>
              </a:solidFill>
              <a:effectLst/>
              <a:uLnTx/>
              <a:uFillTx/>
              <a:latin typeface="Arial" panose="020B0604020202020204" pitchFamily="34" charset="0"/>
              <a:ea typeface="+mn-ea"/>
              <a:cs typeface="Arial" panose="020B0604020202020204" pitchFamily="34" charset="0"/>
            </a:rPr>
            <a:t>sofern die einzelnen Bestandteile (Datenvolumen, Freiminuten) modular angeboten werden, sollten für diese Darstellung Tarife gemäß des Warenkorbs aus den Modulen zusammengesetzt werden</a:t>
          </a:r>
        </a:p>
        <a:p>
          <a:endParaRPr lang="de-DE" sz="1100">
            <a:latin typeface="Arial" panose="020B0604020202020204" pitchFamily="34" charset="0"/>
            <a:cs typeface="Arial" panose="020B0604020202020204" pitchFamily="34" charset="0"/>
          </a:endParaRPr>
        </a:p>
      </xdr:txBody>
    </xdr:sp>
    <xdr:clientData/>
  </xdr:twoCellAnchor>
  <xdr:twoCellAnchor>
    <xdr:from>
      <xdr:col>5</xdr:col>
      <xdr:colOff>209297</xdr:colOff>
      <xdr:row>70</xdr:row>
      <xdr:rowOff>13699</xdr:rowOff>
    </xdr:from>
    <xdr:to>
      <xdr:col>6</xdr:col>
      <xdr:colOff>2212731</xdr:colOff>
      <xdr:row>82</xdr:row>
      <xdr:rowOff>183173</xdr:rowOff>
    </xdr:to>
    <xdr:sp macro="" textlink="">
      <xdr:nvSpPr>
        <xdr:cNvPr id="3" name="Textfeld 2">
          <a:extLst>
            <a:ext uri="{FF2B5EF4-FFF2-40B4-BE49-F238E27FC236}">
              <a16:creationId xmlns:a16="http://schemas.microsoft.com/office/drawing/2014/main" id="{14449928-C712-4D83-3EA5-61358675B72F}"/>
            </a:ext>
          </a:extLst>
        </xdr:cNvPr>
        <xdr:cNvSpPr txBox="1"/>
      </xdr:nvSpPr>
      <xdr:spPr>
        <a:xfrm>
          <a:off x="6371239" y="10271391"/>
          <a:ext cx="3725261" cy="24334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latin typeface="Arial" panose="020B0604020202020204" pitchFamily="34" charset="0"/>
              <a:cs typeface="Arial" panose="020B0604020202020204" pitchFamily="34" charset="0"/>
            </a:rPr>
            <a:t>Funktionsweise Zuordnungshilfe</a:t>
          </a:r>
        </a:p>
        <a:p>
          <a:endParaRPr lang="de-DE" sz="1100">
            <a:latin typeface="Arial" panose="020B0604020202020204" pitchFamily="34" charset="0"/>
            <a:cs typeface="Arial" panose="020B0604020202020204" pitchFamily="34" charset="0"/>
          </a:endParaRPr>
        </a:p>
        <a:p>
          <a:r>
            <a:rPr lang="de-DE" sz="1100" baseline="0">
              <a:latin typeface="Arial" panose="020B0604020202020204" pitchFamily="34" charset="0"/>
              <a:cs typeface="Arial" panose="020B0604020202020204" pitchFamily="34" charset="0"/>
            </a:rPr>
            <a:t>Um jeden Tarif einem der vordefinierten Verbrauchskörbe zuzuordnen (Dateneingabe "Nutzerprofil" in Spalte L), wählen Sie bitte für die Merkmale "Datenvolumen X", "Minuten", "Technologie" und "Geschwindigkeit" aus den vorgegebenen Antwortmöglichkeiten die zutreffende Beschreibung für den entsprechenden Tarif aus. In dem blau formatierten Feld wird Ihnen daraufhin automatisch angezeigt, welche Auswahl Sie in Spalte L (Dateneingabe "Nutzerprofil") für den entsprechenden Tarif zu treffen haben.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314738</xdr:colOff>
      <xdr:row>22</xdr:row>
      <xdr:rowOff>0</xdr:rowOff>
    </xdr:from>
    <xdr:to>
      <xdr:col>8</xdr:col>
      <xdr:colOff>2700130</xdr:colOff>
      <xdr:row>32</xdr:row>
      <xdr:rowOff>8283</xdr:rowOff>
    </xdr:to>
    <xdr:sp macro="" textlink="">
      <xdr:nvSpPr>
        <xdr:cNvPr id="2" name="Textfeld 1">
          <a:extLst>
            <a:ext uri="{FF2B5EF4-FFF2-40B4-BE49-F238E27FC236}">
              <a16:creationId xmlns:a16="http://schemas.microsoft.com/office/drawing/2014/main" id="{7139AD46-445A-73BD-239B-A337FD16BCBC}"/>
            </a:ext>
          </a:extLst>
        </xdr:cNvPr>
        <xdr:cNvSpPr txBox="1"/>
      </xdr:nvSpPr>
      <xdr:spPr>
        <a:xfrm>
          <a:off x="15902608" y="6477000"/>
          <a:ext cx="5102087" cy="35863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latin typeface="Arial" panose="020B0604020202020204" pitchFamily="34" charset="0"/>
              <a:cs typeface="Arial" panose="020B0604020202020204" pitchFamily="34" charset="0"/>
            </a:rPr>
            <a:t>Erläuterungen</a:t>
          </a:r>
        </a:p>
        <a:p>
          <a:endParaRPr lang="de-DE" sz="1100">
            <a:latin typeface="Arial" panose="020B0604020202020204" pitchFamily="34" charset="0"/>
            <a:cs typeface="Arial" panose="020B0604020202020204" pitchFamily="34" charset="0"/>
          </a:endParaRPr>
        </a:p>
        <a:p>
          <a:r>
            <a:rPr lang="de-DE" sz="1100" baseline="30000">
              <a:latin typeface="Arial" panose="020B0604020202020204" pitchFamily="34" charset="0"/>
              <a:cs typeface="Arial" panose="020B0604020202020204" pitchFamily="34" charset="0"/>
            </a:rPr>
            <a:t>1</a:t>
          </a:r>
          <a:r>
            <a:rPr lang="de-DE" sz="1100">
              <a:latin typeface="Arial" panose="020B0604020202020204" pitchFamily="34" charset="0"/>
              <a:cs typeface="Arial" panose="020B0604020202020204" pitchFamily="34" charset="0"/>
            </a:rPr>
            <a:t> bei unbegrenztem Datenvolumen bitte "unlimited" angeben</a:t>
          </a:r>
        </a:p>
        <a:p>
          <a:r>
            <a:rPr kumimoji="0" lang="de-DE" sz="1100" b="0" i="0" u="none" strike="noStrike" kern="0" cap="none" spc="0" normalizeH="0" baseline="30000" noProof="0">
              <a:ln>
                <a:noFill/>
              </a:ln>
              <a:solidFill>
                <a:prstClr val="black"/>
              </a:solidFill>
              <a:effectLst/>
              <a:uLnTx/>
              <a:uFillTx/>
              <a:latin typeface="Arial" panose="020B0604020202020204" pitchFamily="34" charset="0"/>
              <a:ea typeface="+mn-ea"/>
              <a:cs typeface="Arial" panose="020B0604020202020204" pitchFamily="34" charset="0"/>
            </a:rPr>
            <a:t>2</a:t>
          </a:r>
          <a:r>
            <a:rPr kumimoji="0" lang="de-DE"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bei unbegrenzten Freiminuten bitte "unlimited" angeben - gemeint ist das Telefonieren in alle deutschen Netze (nationale Gespräche außer für Verbindungen zu Sonderrufnummern und Rufumleitungen)</a:t>
          </a:r>
        </a:p>
        <a:p>
          <a:r>
            <a:rPr kumimoji="0" lang="de-DE" sz="1100" b="0" i="0" u="none" strike="noStrike" kern="0" cap="none" spc="0" normalizeH="0" baseline="30000" noProof="0">
              <a:ln>
                <a:noFill/>
              </a:ln>
              <a:solidFill>
                <a:prstClr val="black"/>
              </a:solidFill>
              <a:effectLst/>
              <a:uLnTx/>
              <a:uFillTx/>
              <a:latin typeface="Arial" panose="020B0604020202020204" pitchFamily="34" charset="0"/>
              <a:ea typeface="+mn-ea"/>
              <a:cs typeface="Arial" panose="020B0604020202020204" pitchFamily="34" charset="0"/>
            </a:rPr>
            <a:t>3</a:t>
          </a:r>
          <a:r>
            <a:rPr kumimoji="0" lang="de-DE"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sofern die einzelnen Bestandteile (Datenvolumen, Freiminuten) modular angeboten werden, sollten für diese Darstellung Tarife gemäß des Warenkorbs aus den Modulen zusammengesetzt werden</a:t>
          </a:r>
        </a:p>
        <a:p>
          <a:endParaRPr lang="de-DE" sz="1100">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1</xdr:row>
          <xdr:rowOff>85725</xdr:rowOff>
        </xdr:from>
        <xdr:to>
          <xdr:col>2</xdr:col>
          <xdr:colOff>457200</xdr:colOff>
          <xdr:row>2</xdr:row>
          <xdr:rowOff>190500</xdr:rowOff>
        </xdr:to>
        <xdr:sp macro="" textlink="">
          <xdr:nvSpPr>
            <xdr:cNvPr id="7218" name="Option Button 50" hidden="1">
              <a:extLst>
                <a:ext uri="{63B3BB69-23CF-44E3-9099-C40C66FF867C}">
                  <a14:compatExt spid="_x0000_s7218"/>
                </a:ext>
                <a:ext uri="{FF2B5EF4-FFF2-40B4-BE49-F238E27FC236}">
                  <a16:creationId xmlns:a16="http://schemas.microsoft.com/office/drawing/2014/main" id="{00000000-0008-0000-08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1</xdr:row>
          <xdr:rowOff>76200</xdr:rowOff>
        </xdr:from>
        <xdr:to>
          <xdr:col>2</xdr:col>
          <xdr:colOff>1076325</xdr:colOff>
          <xdr:row>2</xdr:row>
          <xdr:rowOff>190500</xdr:rowOff>
        </xdr:to>
        <xdr:sp macro="" textlink="">
          <xdr:nvSpPr>
            <xdr:cNvPr id="7219" name="Option Button 51" hidden="1">
              <a:extLst>
                <a:ext uri="{63B3BB69-23CF-44E3-9099-C40C66FF867C}">
                  <a14:compatExt spid="_x0000_s7219"/>
                </a:ext>
                <a:ext uri="{FF2B5EF4-FFF2-40B4-BE49-F238E27FC236}">
                  <a16:creationId xmlns:a16="http://schemas.microsoft.com/office/drawing/2014/main" id="{00000000-0008-0000-08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DE" sz="800" b="0" i="0" u="none" strike="noStrike" baseline="0">
                  <a:solidFill>
                    <a:srgbClr val="000000"/>
                  </a:solidFill>
                  <a:latin typeface="Segoe UI"/>
                  <a:cs typeface="Segoe UI"/>
                </a:rPr>
                <a:t>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571500</xdr:colOff>
          <xdr:row>0</xdr:row>
          <xdr:rowOff>304800</xdr:rowOff>
        </xdr:from>
        <xdr:to>
          <xdr:col>2</xdr:col>
          <xdr:colOff>1285875</xdr:colOff>
          <xdr:row>3</xdr:row>
          <xdr:rowOff>47625</xdr:rowOff>
        </xdr:to>
        <xdr:sp macro="" textlink="">
          <xdr:nvSpPr>
            <xdr:cNvPr id="7220" name="Group Box 52" hidden="1">
              <a:extLst>
                <a:ext uri="{63B3BB69-23CF-44E3-9099-C40C66FF867C}">
                  <a14:compatExt spid="_x0000_s7220"/>
                </a:ext>
                <a:ext uri="{FF2B5EF4-FFF2-40B4-BE49-F238E27FC236}">
                  <a16:creationId xmlns:a16="http://schemas.microsoft.com/office/drawing/2014/main" id="{00000000-0008-0000-0800-00003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10</xdr:col>
      <xdr:colOff>1401</xdr:colOff>
      <xdr:row>14</xdr:row>
      <xdr:rowOff>50573</xdr:rowOff>
    </xdr:from>
    <xdr:to>
      <xdr:col>14</xdr:col>
      <xdr:colOff>619601</xdr:colOff>
      <xdr:row>36</xdr:row>
      <xdr:rowOff>128899</xdr:rowOff>
    </xdr:to>
    <xdr:sp macro="" textlink="">
      <xdr:nvSpPr>
        <xdr:cNvPr id="3" name="Textfeld 2">
          <a:extLst>
            <a:ext uri="{FF2B5EF4-FFF2-40B4-BE49-F238E27FC236}">
              <a16:creationId xmlns:a16="http://schemas.microsoft.com/office/drawing/2014/main" id="{FDAF9148-9EDA-B6A7-036B-5D0D0D00B788}"/>
            </a:ext>
          </a:extLst>
        </xdr:cNvPr>
        <xdr:cNvSpPr txBox="1">
          <a:spLocks noChangeArrowheads="1"/>
        </xdr:cNvSpPr>
      </xdr:nvSpPr>
      <xdr:spPr bwMode="auto">
        <a:xfrm>
          <a:off x="7141010" y="2427682"/>
          <a:ext cx="3964374" cy="3209152"/>
        </a:xfrm>
        <a:prstGeom prst="rect">
          <a:avLst/>
        </a:prstGeom>
        <a:solidFill>
          <a:srgbClr val="FFFFFF"/>
        </a:solidFill>
        <a:ln w="3175">
          <a:solidFill>
            <a:schemeClr val="tx1"/>
          </a:solidFill>
          <a:miter lim="800000"/>
          <a:headEnd/>
          <a:tailEnd/>
        </a:ln>
      </xdr:spPr>
      <xdr:txBody>
        <a:bodyPr rot="0" vert="horz" wrap="square" lIns="91440" tIns="45720" rIns="91440" bIns="45720" anchor="t" anchorCtr="0">
          <a:noAutofit/>
        </a:bodyPr>
        <a:lstStyle/>
        <a:p>
          <a:pPr>
            <a:lnSpc>
              <a:spcPct val="115000"/>
            </a:lnSpc>
            <a:spcAft>
              <a:spcPts val="1000"/>
            </a:spcAft>
          </a:pPr>
          <a:r>
            <a:rPr lang="de-DE" sz="1200" b="1" i="1">
              <a:effectLst/>
              <a:latin typeface="Arial" panose="020B0604020202020204" pitchFamily="34" charset="0"/>
              <a:ea typeface="Calibri" panose="020F0502020204030204" pitchFamily="34" charset="0"/>
              <a:cs typeface="Times New Roman" panose="02020603050405020304" pitchFamily="18" charset="0"/>
            </a:rPr>
            <a:t>Beispiel 1: </a:t>
          </a:r>
          <a:r>
            <a:rPr lang="de-DE" sz="1200" b="0" i="1">
              <a:effectLst/>
              <a:latin typeface="Arial" panose="020B0604020202020204" pitchFamily="34" charset="0"/>
              <a:ea typeface="Calibri" panose="020F0502020204030204" pitchFamily="34" charset="0"/>
              <a:cs typeface="Times New Roman" panose="02020603050405020304" pitchFamily="18" charset="0"/>
            </a:rPr>
            <a:t>Verbrauchskorb Low</a:t>
          </a:r>
        </a:p>
        <a:p>
          <a:pPr>
            <a:lnSpc>
              <a:spcPct val="115000"/>
            </a:lnSpc>
            <a:spcAft>
              <a:spcPts val="1000"/>
            </a:spcAft>
          </a:pPr>
          <a:r>
            <a:rPr lang="de-DE" sz="950" b="1" i="1">
              <a:effectLst/>
              <a:latin typeface="Arial" panose="020B0604020202020204" pitchFamily="34" charset="0"/>
              <a:ea typeface="Calibri" panose="020F0502020204030204" pitchFamily="34" charset="0"/>
              <a:cs typeface="Times New Roman" panose="02020603050405020304" pitchFamily="18" charset="0"/>
            </a:rPr>
            <a:t>Gegeben:</a:t>
          </a:r>
        </a:p>
        <a:p>
          <a:pPr>
            <a:lnSpc>
              <a:spcPct val="115000"/>
            </a:lnSpc>
            <a:spcAft>
              <a:spcPts val="1000"/>
            </a:spcAft>
          </a:pPr>
          <a:r>
            <a:rPr lang="de-DE" sz="950" i="1">
              <a:effectLst/>
              <a:latin typeface="Arial" panose="020B0604020202020204" pitchFamily="34" charset="0"/>
              <a:ea typeface="Calibri" panose="020F0502020204030204" pitchFamily="34" charset="0"/>
              <a:cs typeface="Times New Roman" panose="02020603050405020304" pitchFamily="18" charset="0"/>
            </a:rPr>
            <a:t>Tarif 1 p.a.: 5GB, 500 Minuten, 4G, 5 €/Monat, 10.000 Kundenbasis</a:t>
          </a:r>
        </a:p>
        <a:p>
          <a:pPr>
            <a:lnSpc>
              <a:spcPct val="115000"/>
            </a:lnSpc>
            <a:spcAft>
              <a:spcPts val="1000"/>
            </a:spcAft>
          </a:pPr>
          <a:r>
            <a:rPr lang="de-DE" sz="950" b="1" i="1">
              <a:effectLst/>
              <a:latin typeface="Arial" panose="020B0604020202020204" pitchFamily="34" charset="0"/>
              <a:ea typeface="Calibri" panose="020F0502020204030204" pitchFamily="34" charset="0"/>
              <a:cs typeface="Times New Roman" panose="02020603050405020304" pitchFamily="18" charset="0"/>
            </a:rPr>
            <a:t>Lösungsweg:</a:t>
          </a:r>
        </a:p>
        <a:p>
          <a:pPr>
            <a:lnSpc>
              <a:spcPct val="115000"/>
            </a:lnSpc>
            <a:spcAft>
              <a:spcPts val="1000"/>
            </a:spcAft>
          </a:pPr>
          <a:r>
            <a:rPr lang="de-DE" sz="950" i="1" baseline="0">
              <a:effectLst/>
              <a:latin typeface="Arial" panose="020B0604020202020204" pitchFamily="34" charset="0"/>
              <a:ea typeface="Calibri" panose="020F0502020204030204" pitchFamily="34" charset="0"/>
              <a:cs typeface="Times New Roman" panose="02020603050405020304" pitchFamily="18" charset="0"/>
            </a:rPr>
            <a:t>5GB			3 Pkt.</a:t>
          </a:r>
        </a:p>
        <a:p>
          <a:pPr>
            <a:lnSpc>
              <a:spcPct val="115000"/>
            </a:lnSpc>
            <a:spcAft>
              <a:spcPts val="1000"/>
            </a:spcAft>
          </a:pPr>
          <a:r>
            <a:rPr lang="de-DE" sz="950" i="1" baseline="0">
              <a:effectLst/>
              <a:latin typeface="Arial" panose="020B0604020202020204" pitchFamily="34" charset="0"/>
              <a:ea typeface="Calibri" panose="020F0502020204030204" pitchFamily="34" charset="0"/>
              <a:cs typeface="Times New Roman" panose="02020603050405020304" pitchFamily="18" charset="0"/>
            </a:rPr>
            <a:t>500 Minuten			0,5 Pkt.</a:t>
          </a:r>
        </a:p>
        <a:p>
          <a:pPr>
            <a:lnSpc>
              <a:spcPct val="115000"/>
            </a:lnSpc>
            <a:spcAft>
              <a:spcPts val="1000"/>
            </a:spcAft>
          </a:pPr>
          <a:r>
            <a:rPr lang="de-DE" sz="950" i="1" baseline="0">
              <a:effectLst/>
              <a:latin typeface="Arial" panose="020B0604020202020204" pitchFamily="34" charset="0"/>
              <a:ea typeface="Calibri" panose="020F0502020204030204" pitchFamily="34" charset="0"/>
              <a:cs typeface="Times New Roman" panose="02020603050405020304" pitchFamily="18" charset="0"/>
            </a:rPr>
            <a:t>4G			1 Pkt.</a:t>
          </a:r>
        </a:p>
        <a:p>
          <a:pPr>
            <a:lnSpc>
              <a:spcPct val="115000"/>
            </a:lnSpc>
            <a:spcAft>
              <a:spcPts val="1000"/>
            </a:spcAft>
          </a:pPr>
          <a:r>
            <a:rPr lang="de-DE" sz="950" i="1" baseline="0">
              <a:effectLst/>
              <a:latin typeface="Arial" panose="020B0604020202020204" pitchFamily="34" charset="0"/>
              <a:ea typeface="Calibri" panose="020F0502020204030204" pitchFamily="34" charset="0"/>
              <a:cs typeface="Times New Roman" panose="02020603050405020304" pitchFamily="18" charset="0"/>
            </a:rPr>
            <a:t>Geschwindigkeit			0 Pkt.</a:t>
          </a:r>
        </a:p>
        <a:p>
          <a:pPr>
            <a:lnSpc>
              <a:spcPct val="115000"/>
            </a:lnSpc>
            <a:spcAft>
              <a:spcPts val="1000"/>
            </a:spcAft>
          </a:pPr>
          <a:r>
            <a:rPr lang="de-DE" sz="950" b="1" i="1">
              <a:effectLst/>
              <a:latin typeface="Arial" panose="020B0604020202020204" pitchFamily="34" charset="0"/>
              <a:ea typeface="Calibri" panose="020F0502020204030204" pitchFamily="34" charset="0"/>
              <a:cs typeface="Times New Roman" panose="02020603050405020304" pitchFamily="18" charset="0"/>
            </a:rPr>
            <a:t>Lösung:</a:t>
          </a:r>
          <a:r>
            <a:rPr lang="de-DE" sz="950" i="1">
              <a:effectLst/>
              <a:latin typeface="Arial" panose="020B0604020202020204" pitchFamily="34" charset="0"/>
              <a:ea typeface="Calibri" panose="020F0502020204030204" pitchFamily="34" charset="0"/>
              <a:cs typeface="Times New Roman" panose="02020603050405020304" pitchFamily="18" charset="0"/>
            </a:rPr>
            <a:t>			</a:t>
          </a:r>
          <a:r>
            <a:rPr lang="de-DE" sz="950" i="1" u="sng">
              <a:effectLst/>
              <a:latin typeface="Arial" panose="020B0604020202020204" pitchFamily="34" charset="0"/>
              <a:ea typeface="Calibri" panose="020F0502020204030204" pitchFamily="34" charset="0"/>
              <a:cs typeface="Times New Roman" panose="02020603050405020304" pitchFamily="18" charset="0"/>
            </a:rPr>
            <a:t>4,5 Pkt.</a:t>
          </a:r>
          <a:endParaRPr lang="de-DE" sz="950" i="1">
            <a:effectLst/>
            <a:latin typeface="Arial" panose="020B060402020202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de-DE" sz="950" b="1" i="1">
              <a:effectLst/>
              <a:latin typeface="Arial" panose="020B0604020202020204" pitchFamily="34" charset="0"/>
              <a:ea typeface="Calibri" panose="020F0502020204030204" pitchFamily="34" charset="0"/>
              <a:cs typeface="Times New Roman" panose="02020603050405020304" pitchFamily="18" charset="0"/>
            </a:rPr>
            <a:t>Antwort:</a:t>
          </a:r>
          <a:r>
            <a:rPr lang="de-DE" sz="950" b="0" i="1" baseline="0">
              <a:effectLst/>
              <a:latin typeface="Arial" panose="020B0604020202020204" pitchFamily="34" charset="0"/>
              <a:ea typeface="Calibri" panose="020F0502020204030204" pitchFamily="34" charset="0"/>
              <a:cs typeface="Times New Roman" panose="02020603050405020304" pitchFamily="18" charset="0"/>
            </a:rPr>
            <a:t> </a:t>
          </a:r>
          <a:r>
            <a:rPr lang="de-DE" sz="950" i="1">
              <a:effectLst/>
              <a:latin typeface="Arial" panose="020B0604020202020204" pitchFamily="34" charset="0"/>
              <a:ea typeface="Calibri" panose="020F0502020204030204" pitchFamily="34" charset="0"/>
              <a:cs typeface="Times New Roman" panose="02020603050405020304" pitchFamily="18" charset="0"/>
            </a:rPr>
            <a:t>Tarif 1 ist mit 4,5 Pkt. dem Verbrauchskorb Low zuzuordnen.</a:t>
          </a:r>
        </a:p>
      </xdr:txBody>
    </xdr:sp>
    <xdr:clientData/>
  </xdr:twoCellAnchor>
  <xdr:twoCellAnchor>
    <xdr:from>
      <xdr:col>1</xdr:col>
      <xdr:colOff>749</xdr:colOff>
      <xdr:row>61</xdr:row>
      <xdr:rowOff>751</xdr:rowOff>
    </xdr:from>
    <xdr:to>
      <xdr:col>12</xdr:col>
      <xdr:colOff>752722</xdr:colOff>
      <xdr:row>98</xdr:row>
      <xdr:rowOff>672353</xdr:rowOff>
    </xdr:to>
    <xdr:sp macro="" textlink="">
      <xdr:nvSpPr>
        <xdr:cNvPr id="9" name="Textfeld 2">
          <a:extLst>
            <a:ext uri="{FF2B5EF4-FFF2-40B4-BE49-F238E27FC236}">
              <a16:creationId xmlns:a16="http://schemas.microsoft.com/office/drawing/2014/main" id="{CEF0058D-9873-1D70-5234-FC6363E047FF}"/>
            </a:ext>
          </a:extLst>
        </xdr:cNvPr>
        <xdr:cNvSpPr txBox="1">
          <a:spLocks noChangeArrowheads="1"/>
        </xdr:cNvSpPr>
      </xdr:nvSpPr>
      <xdr:spPr bwMode="auto">
        <a:xfrm>
          <a:off x="395196" y="9306116"/>
          <a:ext cx="8291291" cy="7305484"/>
        </a:xfrm>
        <a:prstGeom prst="rect">
          <a:avLst/>
        </a:prstGeom>
        <a:solidFill>
          <a:srgbClr val="FFFFFF"/>
        </a:solidFill>
        <a:ln w="3175">
          <a:solidFill>
            <a:schemeClr val="tx1"/>
          </a:solidFill>
          <a:miter lim="800000"/>
          <a:headEnd/>
          <a:tailEnd/>
        </a:ln>
      </xdr:spPr>
      <xdr:txBody>
        <a:bodyPr rot="0" vert="horz" wrap="square" lIns="91440" tIns="45720" rIns="91440" bIns="45720" anchor="t" anchorCtr="0">
          <a:noAutofit/>
        </a:bodyPr>
        <a:lstStyle/>
        <a:p>
          <a:pPr>
            <a:lnSpc>
              <a:spcPct val="115000"/>
            </a:lnSpc>
            <a:spcAft>
              <a:spcPts val="1000"/>
            </a:spcAft>
          </a:pPr>
          <a:r>
            <a:rPr lang="de-DE" sz="1100" b="1" i="1">
              <a:effectLst/>
              <a:latin typeface="Arial" panose="020B0604020202020204" pitchFamily="34" charset="0"/>
              <a:ea typeface="Calibri" panose="020F0502020204030204" pitchFamily="34" charset="0"/>
              <a:cs typeface="Times New Roman" panose="02020603050405020304" pitchFamily="18" charset="0"/>
            </a:rPr>
            <a:t>Beispiel 3a: </a:t>
          </a:r>
          <a:r>
            <a:rPr lang="de-DE" sz="1100" i="1">
              <a:effectLst/>
              <a:latin typeface="Arial" panose="020B0604020202020204" pitchFamily="34" charset="0"/>
              <a:ea typeface="Calibri" panose="020F0502020204030204" pitchFamily="34" charset="0"/>
              <a:cs typeface="Times New Roman" panose="02020603050405020304" pitchFamily="18" charset="0"/>
            </a:rPr>
            <a:t>Verbrauchskorb Basic</a:t>
          </a:r>
          <a:endParaRPr lang="de-DE" sz="1100">
            <a:effectLst/>
            <a:latin typeface="Arial" panose="020B060402020202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de-DE" sz="950" b="1" i="1">
              <a:effectLst/>
              <a:latin typeface="Arial" panose="020B0604020202020204" pitchFamily="34" charset="0"/>
              <a:ea typeface="Calibri" panose="020F0502020204030204" pitchFamily="34" charset="0"/>
              <a:cs typeface="Times New Roman" panose="02020603050405020304" pitchFamily="18" charset="0"/>
            </a:rPr>
            <a:t>Gegeben</a:t>
          </a:r>
          <a:r>
            <a:rPr lang="de-DE" sz="950" i="1">
              <a:effectLst/>
              <a:latin typeface="Arial" panose="020B0604020202020204" pitchFamily="34" charset="0"/>
              <a:ea typeface="Calibri" panose="020F0502020204030204" pitchFamily="34" charset="0"/>
              <a:cs typeface="Times New Roman" panose="02020603050405020304" pitchFamily="18" charset="0"/>
            </a:rPr>
            <a:t>:</a:t>
          </a:r>
          <a:endParaRPr lang="de-DE" sz="950">
            <a:effectLst/>
            <a:latin typeface="Arial" panose="020B060402020202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de-DE" sz="950" i="1">
              <a:effectLst/>
              <a:latin typeface="Arial" panose="020B0604020202020204" pitchFamily="34" charset="0"/>
              <a:ea typeface="Calibri" panose="020F0502020204030204" pitchFamily="34" charset="0"/>
              <a:cs typeface="Times New Roman" panose="02020603050405020304" pitchFamily="18" charset="0"/>
            </a:rPr>
            <a:t>Tarif 1 p.a.: 	4GB, 200 Minuten, 4G, 50 Mbit/s,</a:t>
          </a:r>
          <a:r>
            <a:rPr lang="de-DE" sz="950" i="1" baseline="0">
              <a:effectLst/>
              <a:latin typeface="Arial" panose="020B0604020202020204" pitchFamily="34" charset="0"/>
              <a:ea typeface="Calibri" panose="020F0502020204030204" pitchFamily="34" charset="0"/>
              <a:cs typeface="Times New Roman" panose="02020603050405020304" pitchFamily="18" charset="0"/>
            </a:rPr>
            <a:t> </a:t>
          </a:r>
          <a:r>
            <a:rPr lang="de-DE" sz="950" i="1">
              <a:effectLst/>
              <a:latin typeface="Arial" panose="020B0604020202020204" pitchFamily="34" charset="0"/>
              <a:ea typeface="Calibri" panose="020F0502020204030204" pitchFamily="34" charset="0"/>
              <a:cs typeface="Times New Roman" panose="02020603050405020304" pitchFamily="18" charset="0"/>
            </a:rPr>
            <a:t>5 €/Monat, Bereitstellung 120€</a:t>
          </a:r>
          <a:endParaRPr lang="de-DE" sz="950">
            <a:effectLst/>
            <a:latin typeface="Arial" panose="020B060402020202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de-DE" sz="950" i="1">
              <a:effectLst/>
              <a:latin typeface="Arial" panose="020B0604020202020204" pitchFamily="34" charset="0"/>
              <a:ea typeface="Calibri" panose="020F0502020204030204" pitchFamily="34" charset="0"/>
              <a:cs typeface="Times New Roman" panose="02020603050405020304" pitchFamily="18" charset="0"/>
            </a:rPr>
            <a:t>Tarif 2 p.a.:	2GB,</a:t>
          </a:r>
          <a:r>
            <a:rPr lang="de-DE" sz="950" i="1" baseline="0">
              <a:effectLst/>
              <a:latin typeface="Arial" panose="020B0604020202020204" pitchFamily="34" charset="0"/>
              <a:ea typeface="Calibri" panose="020F0502020204030204" pitchFamily="34" charset="0"/>
              <a:cs typeface="Times New Roman" panose="02020603050405020304" pitchFamily="18" charset="0"/>
            </a:rPr>
            <a:t> </a:t>
          </a:r>
          <a:r>
            <a:rPr lang="de-DE" sz="950" i="1">
              <a:effectLst/>
              <a:latin typeface="Arial" panose="020B0604020202020204" pitchFamily="34" charset="0"/>
              <a:ea typeface="Calibri" panose="020F0502020204030204" pitchFamily="34" charset="0"/>
              <a:cs typeface="Times New Roman" panose="02020603050405020304" pitchFamily="18" charset="0"/>
            </a:rPr>
            <a:t>100 Minuten,</a:t>
          </a:r>
          <a:r>
            <a:rPr lang="de-DE" sz="950" i="1" baseline="0">
              <a:effectLst/>
              <a:latin typeface="Arial" panose="020B0604020202020204" pitchFamily="34" charset="0"/>
              <a:ea typeface="Calibri" panose="020F0502020204030204" pitchFamily="34" charset="0"/>
              <a:cs typeface="Times New Roman" panose="02020603050405020304" pitchFamily="18" charset="0"/>
            </a:rPr>
            <a:t> </a:t>
          </a:r>
          <a:r>
            <a:rPr lang="de-DE" sz="950" i="1">
              <a:effectLst/>
              <a:latin typeface="Arial" panose="020B0604020202020204" pitchFamily="34" charset="0"/>
              <a:ea typeface="Calibri" panose="020F0502020204030204" pitchFamily="34" charset="0"/>
              <a:cs typeface="Times New Roman" panose="02020603050405020304" pitchFamily="18" charset="0"/>
            </a:rPr>
            <a:t>4G, 50 Mbit/s,</a:t>
          </a:r>
          <a:r>
            <a:rPr lang="de-DE" sz="950" i="1" baseline="0">
              <a:effectLst/>
              <a:latin typeface="Arial" panose="020B0604020202020204" pitchFamily="34" charset="0"/>
              <a:ea typeface="Calibri" panose="020F0502020204030204" pitchFamily="34" charset="0"/>
              <a:cs typeface="Times New Roman" panose="02020603050405020304" pitchFamily="18" charset="0"/>
            </a:rPr>
            <a:t> </a:t>
          </a:r>
          <a:r>
            <a:rPr lang="de-DE" sz="950" i="1">
              <a:effectLst/>
              <a:latin typeface="Arial" panose="020B0604020202020204" pitchFamily="34" charset="0"/>
              <a:ea typeface="Calibri" panose="020F0502020204030204" pitchFamily="34" charset="0"/>
              <a:cs typeface="Times New Roman" panose="02020603050405020304" pitchFamily="18" charset="0"/>
            </a:rPr>
            <a:t>4€/Monat, Bereitstellung 120€</a:t>
          </a:r>
          <a:endParaRPr lang="de-DE" sz="950">
            <a:effectLst/>
            <a:latin typeface="Arial" panose="020B060402020202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de-DE" sz="950" b="1" i="1">
              <a:effectLst/>
              <a:latin typeface="Arial" panose="020B0604020202020204" pitchFamily="34" charset="0"/>
              <a:ea typeface="Calibri" panose="020F0502020204030204" pitchFamily="34" charset="0"/>
              <a:cs typeface="Times New Roman" panose="02020603050405020304" pitchFamily="18" charset="0"/>
            </a:rPr>
            <a:t>Lösungsweg</a:t>
          </a:r>
          <a:r>
            <a:rPr lang="de-DE" sz="950" i="1">
              <a:effectLst/>
              <a:latin typeface="Arial" panose="020B0604020202020204" pitchFamily="34" charset="0"/>
              <a:ea typeface="Calibri" panose="020F0502020204030204" pitchFamily="34" charset="0"/>
              <a:cs typeface="Times New Roman" panose="02020603050405020304" pitchFamily="18" charset="0"/>
            </a:rPr>
            <a:t>:</a:t>
          </a:r>
          <a:endParaRPr lang="de-DE" sz="950">
            <a:effectLst/>
            <a:latin typeface="Arial" panose="020B060402020202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de-DE" sz="950" i="1">
              <a:effectLst/>
              <a:latin typeface="Arial" panose="020B0604020202020204" pitchFamily="34" charset="0"/>
              <a:ea typeface="Calibri" panose="020F0502020204030204" pitchFamily="34" charset="0"/>
              <a:cs typeface="Times New Roman" panose="02020603050405020304" pitchFamily="18" charset="0"/>
            </a:rPr>
            <a:t>Beide Tarife erfüllen die Kriterien des Verbrauchskorbs Basic. Suche nach dem kostengünstigsten Tarif. </a:t>
          </a:r>
          <a:endParaRPr lang="de-DE" sz="950">
            <a:effectLst/>
            <a:latin typeface="Arial" panose="020B060402020202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de-DE" sz="950" b="1" i="1">
              <a:effectLst/>
              <a:latin typeface="Arial" panose="020B0604020202020204" pitchFamily="34" charset="0"/>
              <a:ea typeface="Calibri" panose="020F0502020204030204" pitchFamily="34" charset="0"/>
              <a:cs typeface="Times New Roman" panose="02020603050405020304" pitchFamily="18" charset="0"/>
            </a:rPr>
            <a:t>Antwort</a:t>
          </a:r>
          <a:r>
            <a:rPr lang="de-DE" sz="950" i="1">
              <a:effectLst/>
              <a:latin typeface="Arial" panose="020B0604020202020204" pitchFamily="34" charset="0"/>
              <a:ea typeface="Calibri" panose="020F0502020204030204" pitchFamily="34" charset="0"/>
              <a:cs typeface="Times New Roman" panose="02020603050405020304" pitchFamily="18" charset="0"/>
            </a:rPr>
            <a:t>: Der kostengünstigste Mobilfunktarif, der alle Kriterien des Verbrauchskorbs Basic erfüllt, ist der Tarif 2.</a:t>
          </a:r>
        </a:p>
        <a:p>
          <a:pPr>
            <a:lnSpc>
              <a:spcPct val="115000"/>
            </a:lnSpc>
            <a:spcAft>
              <a:spcPts val="1000"/>
            </a:spcAft>
          </a:pPr>
          <a:endParaRPr lang="de-DE" sz="950" i="1">
            <a:effectLst/>
            <a:latin typeface="Arial" panose="020B060402020202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de-DE" sz="1200" b="1" i="1">
              <a:effectLst/>
              <a:latin typeface="Arial" panose="020B0604020202020204" pitchFamily="34" charset="0"/>
              <a:ea typeface="Calibri" panose="020F0502020204030204" pitchFamily="34" charset="0"/>
              <a:cs typeface="Times New Roman" panose="02020603050405020304" pitchFamily="18" charset="0"/>
            </a:rPr>
            <a:t>Beispiel 3b: </a:t>
          </a:r>
          <a:r>
            <a:rPr lang="de-DE" sz="1200" i="1">
              <a:effectLst/>
              <a:latin typeface="Arial" panose="020B0604020202020204" pitchFamily="34" charset="0"/>
              <a:ea typeface="Calibri" panose="020F0502020204030204" pitchFamily="34" charset="0"/>
              <a:cs typeface="Times New Roman" panose="02020603050405020304" pitchFamily="18" charset="0"/>
            </a:rPr>
            <a:t>Verbrauchskorb Medium</a:t>
          </a:r>
        </a:p>
        <a:p>
          <a:pPr>
            <a:lnSpc>
              <a:spcPct val="115000"/>
            </a:lnSpc>
            <a:spcAft>
              <a:spcPts val="1000"/>
            </a:spcAft>
          </a:pPr>
          <a:r>
            <a:rPr lang="de-DE" sz="950" b="1" i="1">
              <a:effectLst/>
              <a:latin typeface="Arial" panose="020B0604020202020204" pitchFamily="34" charset="0"/>
              <a:ea typeface="Calibri" panose="020F0502020204030204" pitchFamily="34" charset="0"/>
              <a:cs typeface="Times New Roman" panose="02020603050405020304" pitchFamily="18" charset="0"/>
            </a:rPr>
            <a:t>Gegeben</a:t>
          </a:r>
          <a:r>
            <a:rPr lang="de-DE" sz="950" i="1">
              <a:effectLst/>
              <a:latin typeface="Arial" panose="020B0604020202020204" pitchFamily="34" charset="0"/>
              <a:ea typeface="Calibri" panose="020F0502020204030204" pitchFamily="34" charset="0"/>
              <a:cs typeface="Times New Roman" panose="02020603050405020304" pitchFamily="18" charset="0"/>
            </a:rPr>
            <a:t>:</a:t>
          </a:r>
          <a:endParaRPr lang="de-DE" sz="950">
            <a:effectLst/>
            <a:latin typeface="Arial" panose="020B060402020202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de-DE" sz="950" i="1">
              <a:effectLst/>
              <a:latin typeface="Arial" panose="020B0604020202020204" pitchFamily="34" charset="0"/>
              <a:ea typeface="Calibri" panose="020F0502020204030204" pitchFamily="34" charset="0"/>
              <a:cs typeface="Times New Roman" panose="02020603050405020304" pitchFamily="18" charset="0"/>
            </a:rPr>
            <a:t>Tarif 3 p.a.: 	10GB, 	unlimited, 	5G, 50 Mbit/s 20 €/Monat, Bereitstellung 120€</a:t>
          </a:r>
          <a:endParaRPr lang="de-DE" sz="950">
            <a:effectLst/>
            <a:latin typeface="Arial" panose="020B060402020202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de-DE" sz="950" i="1">
              <a:effectLst/>
              <a:latin typeface="Arial" panose="020B0604020202020204" pitchFamily="34" charset="0"/>
              <a:ea typeface="Calibri" panose="020F0502020204030204" pitchFamily="34" charset="0"/>
              <a:cs typeface="Times New Roman" panose="02020603050405020304" pitchFamily="18" charset="0"/>
            </a:rPr>
            <a:t>Tarif 4 p.a.:	50GB,	unlimited,	5G, 50 Mbit/s 30€/Monat, Bereitstellung 120€</a:t>
          </a:r>
          <a:endParaRPr lang="de-DE" sz="950">
            <a:effectLst/>
            <a:latin typeface="Arial" panose="020B060402020202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de-DE" sz="950" b="1" i="1">
              <a:effectLst/>
              <a:latin typeface="Arial" panose="020B0604020202020204" pitchFamily="34" charset="0"/>
              <a:ea typeface="Calibri" panose="020F0502020204030204" pitchFamily="34" charset="0"/>
              <a:cs typeface="Times New Roman" panose="02020603050405020304" pitchFamily="18" charset="0"/>
            </a:rPr>
            <a:t>Lösungsweg</a:t>
          </a:r>
          <a:r>
            <a:rPr lang="de-DE" sz="950" i="1">
              <a:effectLst/>
              <a:latin typeface="Arial" panose="020B0604020202020204" pitchFamily="34" charset="0"/>
              <a:ea typeface="Calibri" panose="020F0502020204030204" pitchFamily="34" charset="0"/>
              <a:cs typeface="Times New Roman" panose="02020603050405020304" pitchFamily="18" charset="0"/>
            </a:rPr>
            <a:t>:</a:t>
          </a:r>
          <a:endParaRPr lang="de-DE" sz="950">
            <a:effectLst/>
            <a:latin typeface="Arial" panose="020B060402020202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de-DE" sz="950" i="1">
              <a:effectLst/>
              <a:latin typeface="Arial" panose="020B0604020202020204" pitchFamily="34" charset="0"/>
              <a:ea typeface="Calibri" panose="020F0502020204030204" pitchFamily="34" charset="0"/>
              <a:cs typeface="Times New Roman" panose="02020603050405020304" pitchFamily="18" charset="0"/>
            </a:rPr>
            <a:t>Tarif 3 erfüllt die Anforderungen des Verbrauchskorbs Medium nicht, da weniger als 15GB Datenvolumen enthalten sind. Tarif 4 erfüllt alle Anforderungen.</a:t>
          </a:r>
          <a:endParaRPr lang="de-DE" sz="950">
            <a:effectLst/>
            <a:latin typeface="Arial" panose="020B060402020202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de-DE" sz="950" b="1" i="1">
              <a:effectLst/>
              <a:latin typeface="Arial" panose="020B0604020202020204" pitchFamily="34" charset="0"/>
              <a:ea typeface="Calibri" panose="020F0502020204030204" pitchFamily="34" charset="0"/>
              <a:cs typeface="Times New Roman" panose="02020603050405020304" pitchFamily="18" charset="0"/>
            </a:rPr>
            <a:t>Antwort</a:t>
          </a:r>
          <a:r>
            <a:rPr lang="de-DE" sz="950" i="1">
              <a:effectLst/>
              <a:latin typeface="Arial" panose="020B0604020202020204" pitchFamily="34" charset="0"/>
              <a:ea typeface="Calibri" panose="020F0502020204030204" pitchFamily="34" charset="0"/>
              <a:cs typeface="Times New Roman" panose="02020603050405020304" pitchFamily="18" charset="0"/>
            </a:rPr>
            <a:t>: Tarif 4 ist dem Verbrauchskorb Medium zuzuordnen.</a:t>
          </a:r>
        </a:p>
        <a:p>
          <a:pPr>
            <a:lnSpc>
              <a:spcPct val="115000"/>
            </a:lnSpc>
            <a:spcAft>
              <a:spcPts val="1000"/>
            </a:spcAft>
          </a:pPr>
          <a:endParaRPr lang="de-DE" sz="950" i="1">
            <a:effectLst/>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de-DE" sz="1200" b="1"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Beispiel 3c: </a:t>
          </a:r>
          <a:r>
            <a:rPr kumimoji="0" lang="de-DE" sz="120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Verbrauchskorb Medium</a:t>
          </a:r>
        </a:p>
        <a:p>
          <a:pPr marL="0" marR="0" lvl="0" indent="0" defTabSz="914400" eaLnBrk="1" fontAlgn="auto" latinLnBrk="0" hangingPunct="1">
            <a:lnSpc>
              <a:spcPct val="115000"/>
            </a:lnSpc>
            <a:spcBef>
              <a:spcPts val="0"/>
            </a:spcBef>
            <a:spcAft>
              <a:spcPts val="1000"/>
            </a:spcAft>
            <a:buClrTx/>
            <a:buSzTx/>
            <a:buFontTx/>
            <a:buNone/>
            <a:tabLst/>
            <a:defRPr/>
          </a:pPr>
          <a:r>
            <a:rPr kumimoji="0" lang="de-DE" sz="950" b="1"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Gegeben</a:t>
          </a:r>
          <a:r>
            <a:rPr kumimoji="0" lang="de-DE" sz="95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a:t>
          </a:r>
          <a:endParaRPr kumimoji="0" lang="de-DE" sz="95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de-DE" sz="95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Tarif 5 p.a.: 	20GB, 	unlimited, 	5G, 50 Mbit/s 20 €/Monat, Bereitstellung 250€, Mindestvertragslaufzeit 24 Monate</a:t>
          </a:r>
          <a:endParaRPr kumimoji="0" lang="de-DE" sz="95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de-DE" sz="95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Tarif 6 p.a.:	50GB,	unlimited,	5G, 50 Mbit/s 30€/Monat, Bereitstellung 0€, Mindestvertragslaufzeit 24 Monate</a:t>
          </a:r>
          <a:endParaRPr kumimoji="0" lang="de-DE" sz="95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de-DE" sz="950" b="1"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Lösungsweg</a:t>
          </a:r>
          <a:r>
            <a:rPr kumimoji="0" lang="de-DE" sz="95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a:t>
          </a:r>
        </a:p>
        <a:p>
          <a:pPr marL="0" marR="0" lvl="0" indent="0" defTabSz="914400" eaLnBrk="1" fontAlgn="auto" latinLnBrk="0" hangingPunct="1">
            <a:lnSpc>
              <a:spcPct val="115000"/>
            </a:lnSpc>
            <a:spcBef>
              <a:spcPts val="0"/>
            </a:spcBef>
            <a:spcAft>
              <a:spcPts val="1000"/>
            </a:spcAft>
            <a:buClrTx/>
            <a:buSzTx/>
            <a:buFontTx/>
            <a:buNone/>
            <a:tabLst/>
            <a:defRPr/>
          </a:pPr>
          <a:r>
            <a:rPr kumimoji="0" lang="de-DE" sz="95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Gesamtkosten Tarif 5: 24 Monate * 20€/Monat + 250€ (einmaliges Bereitstellungsentgelt) = 730€ pro 24 Monate</a:t>
          </a:r>
        </a:p>
        <a:p>
          <a:pPr marL="0" marR="0" lvl="0" indent="0" defTabSz="914400" eaLnBrk="1" fontAlgn="auto" latinLnBrk="0" hangingPunct="1">
            <a:lnSpc>
              <a:spcPct val="115000"/>
            </a:lnSpc>
            <a:spcBef>
              <a:spcPts val="0"/>
            </a:spcBef>
            <a:spcAft>
              <a:spcPts val="1000"/>
            </a:spcAft>
            <a:buClrTx/>
            <a:buSzTx/>
            <a:buFontTx/>
            <a:buNone/>
            <a:tabLst/>
            <a:defRPr/>
          </a:pPr>
          <a:r>
            <a:rPr kumimoji="0" lang="de-DE" sz="95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Gesamtkosten Tarif 6: 24 Monate * 30€/Monat + 0€ (kein einmaliges Bereitstellungsentgelt) = 720€ pro 24 Monate</a:t>
          </a:r>
          <a:endParaRPr kumimoji="0" lang="de-DE" sz="95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de-DE" sz="950" b="1"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Antwort</a:t>
          </a:r>
          <a:r>
            <a:rPr kumimoji="0" lang="de-DE" sz="95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 Der kostengünstigste Mobilfunktarif, der alle Kriterien des Verbrauchskorbs Medium erfüllt, ist der Tarif 6.</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73C4A87-A865-41A5-A7B3-E6BEC342C6D8}" name="_1.5" displayName="_1.5" ref="B2:E14" tableType="xml" totalsRowShown="0" headerRowDxfId="225" headerRowCellStyle="Standard 2">
  <autoFilter ref="B2:E14" xr:uid="{573C4A87-A865-41A5-A7B3-E6BEC342C6D8}"/>
  <tableColumns count="4">
    <tableColumn id="1" xr3:uid="{9AE89CD3-C0DE-4708-BC5A-6A3312430AF6}" uniqueName="Name" name="Name" dataDxfId="224" dataCellStyle="Standard 2">
      <xmlColumnPr mapId="2" xpath="/Wettbewerbsuntersuchung/Q_1_5/Name" xmlDataType="string"/>
    </tableColumn>
    <tableColumn id="2" xr3:uid="{342AD7C8-A99D-4603-9C5C-A084B06F57E5}" uniqueName="Kennzahl" name="Kennzahl" dataDxfId="223" dataCellStyle="Standard 2">
      <xmlColumnPr mapId="2" xpath="/Wettbewerbsuntersuchung/Q_1_5/Kennzahl" xmlDataType="string"/>
    </tableColumn>
    <tableColumn id="3" xr3:uid="{E413D562-6C0D-4CE0-957E-80D3AA25B4AE}" uniqueName="Jahr" name="Jahr" dataDxfId="222">
      <calculatedColumnFormula>#REF!</calculatedColumnFormula>
      <xmlColumnPr mapId="2" xpath="/Wettbewerbsuntersuchung/Q_1_5/Jahr" xmlDataType="gYear"/>
    </tableColumn>
    <tableColumn id="4" xr3:uid="{E1648423-BCB1-4D67-AA02-DC4AB55BD2EC}" uniqueName="Wert" name="Wert" dataDxfId="221" dataCellStyle="Standard 2">
      <calculatedColumnFormula>#REF!</calculatedColumnFormula>
      <xmlColumnPr mapId="2" xpath="/Wettbewerbsuntersuchung/Q_1_5/Wert" xmlDataType="decimal"/>
    </tableColumn>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F3BD7B1-08C2-429C-975B-77BB89438365}" name="_2.4.8" displayName="_2.4.8" ref="B143:D146" tableType="xml" totalsRowShown="0" headerRowDxfId="187">
  <autoFilter ref="B143:D146" xr:uid="{FF3BD7B1-08C2-429C-975B-77BB89438365}"/>
  <tableColumns count="3">
    <tableColumn id="1" xr3:uid="{3D4C0DCC-B284-4440-9D5B-C3217536D26C}" uniqueName="Name" name="Name" dataDxfId="186" dataCellStyle="Standard 2">
      <calculatedColumnFormula>'1 Unternehmensangaben'!$A$12</calculatedColumnFormula>
      <xmlColumnPr mapId="2" xpath="/Wettbewerbsuntersuchung/Q_2_4_8/Name" xmlDataType="string"/>
    </tableColumn>
    <tableColumn id="2" xr3:uid="{CDFFBF50-87F7-447E-AD19-1735B60659CD}" uniqueName="Jahr" name="Jahr" dataDxfId="185" dataCellStyle="Standard 2">
      <calculatedColumnFormula>'2 Vorleistungsmarkt'!#REF!</calculatedColumnFormula>
      <xmlColumnPr mapId="2" xpath="/Wettbewerbsuntersuchung/Q_2_4_8/Jahr" xmlDataType="gYear"/>
    </tableColumn>
    <tableColumn id="3" xr3:uid="{1A9D06A9-E6F9-42A1-8685-87D08665CECB}" uniqueName="Anzahl" name="Anzahl" dataDxfId="184" dataCellStyle="Standard 2">
      <calculatedColumnFormula>'2 Vorleistungsmarkt'!#REF!</calculatedColumnFormula>
      <xmlColumnPr mapId="2" xpath="/Wettbewerbsuntersuchung/Q_2_4_8/Anzahl" xmlDataType="decimal"/>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4770C65-AB0F-4457-B657-72082FDF6FD6}" name="_2.5.1" displayName="_2.5.1" ref="B148:E149" tableType="xml" totalsRowShown="0" headerRowDxfId="183" dataDxfId="182" headerRowCellStyle="Standard 2" dataCellStyle="Standard 2">
  <autoFilter ref="B148:E149" xr:uid="{74770C65-AB0F-4457-B657-72082FDF6FD6}"/>
  <tableColumns count="4">
    <tableColumn id="1" xr3:uid="{7769D75A-B122-4B45-9701-BD7729E08FF1}" uniqueName="Name" name="Name" dataDxfId="181" dataCellStyle="Standard 2">
      <calculatedColumnFormula>'1 Unternehmensangaben'!$A$12</calculatedColumnFormula>
      <xmlColumnPr mapId="2" xpath="/Wettbewerbsuntersuchung/Q_2_5_1/Name" xmlDataType="string"/>
    </tableColumn>
    <tableColumn id="2" xr3:uid="{D7D4BF0B-9EE3-4E4B-85EB-531A8AECB8F3}" uniqueName="DurchschnittlicheVertragslaufzeit" name="Durchschnittliche Vertragslaufzeit" dataDxfId="180" dataCellStyle="Standard 2">
      <calculatedColumnFormula>'2 Vorleistungsmarkt'!A222</calculatedColumnFormula>
      <xmlColumnPr mapId="2" xpath="/Wettbewerbsuntersuchung/Q_2_5_1/DurchschnittlicheVertragslaufzeit" xmlDataType="decimal"/>
    </tableColumn>
    <tableColumn id="3" xr3:uid="{DCF676A4-3271-49D8-9272-BF979D552FE1}" uniqueName="Preisanpassungsklauseln" name="Preisanpassungsklauseln" dataDxfId="179" dataCellStyle="Standard 2">
      <calculatedColumnFormula>'2 Vorleistungsmarkt'!A227</calculatedColumnFormula>
      <xmlColumnPr mapId="2" xpath="/Wettbewerbsuntersuchung/Q_2_5_1/Preisanpassungsklauseln" xmlDataType="string"/>
    </tableColumn>
    <tableColumn id="5" xr3:uid="{CE48A795-670B-4D81-81FB-80D1DEE4452C}" uniqueName="Verlängerungsoptionen" name="Verlängerungsoptionen" dataDxfId="178" dataCellStyle="Standard 2">
      <calculatedColumnFormula>'2 Vorleistungsmarkt'!A237</calculatedColumnFormula>
      <xmlColumnPr mapId="2" xpath="/Wettbewerbsuntersuchung/Q_2_5_1/Verlängerungsoptionen" xmlDataType="string"/>
    </tableColum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50BF784-917C-4781-899F-E082C22F6DF3}" name="_2.5.2" displayName="_2.5.2" ref="B151:D152" tableType="xml" totalsRowShown="0" headerRowDxfId="177" dataDxfId="176" headerRowCellStyle="Standard 2" dataCellStyle="Standard 2">
  <autoFilter ref="B151:D152" xr:uid="{250BF784-917C-4781-899F-E082C22F6DF3}"/>
  <tableColumns count="3">
    <tableColumn id="1" xr3:uid="{FC4402D3-8069-4207-8E4A-9E48B1719F31}" uniqueName="Name" name="Name" dataDxfId="175" dataCellStyle="Standard 2">
      <calculatedColumnFormula>'1 Unternehmensangaben'!$A$12</calculatedColumnFormula>
      <xmlColumnPr mapId="2" xpath="/Wettbewerbsuntersuchung/Q_2_5_2/Name" xmlDataType="string"/>
    </tableColumn>
    <tableColumn id="2" xr3:uid="{349BAA85-94D4-4010-9802-3C27F262FEB4}" uniqueName="DurchschnittlicheKündigungsfrist" name="Durchschnittliche Kündigungsfrist" dataDxfId="174" dataCellStyle="Standard 2">
      <calculatedColumnFormula>'2 Vorleistungsmarkt'!A262</calculatedColumnFormula>
      <xmlColumnPr mapId="2" xpath="/Wettbewerbsuntersuchung/Q_2_5_2/DurchschnittlicheKündigungsfrist" xmlDataType="decimal"/>
    </tableColumn>
    <tableColumn id="3" xr3:uid="{D7457553-0DAB-4710-9BC5-EE7BA58EDF7A}" uniqueName="BesondereRegelungen" name="Besondere Regelungen" dataDxfId="173" dataCellStyle="Standard 2">
      <calculatedColumnFormula>'2 Vorleistungsmarkt'!A268</calculatedColumnFormula>
      <xmlColumnPr mapId="2" xpath="/Wettbewerbsuntersuchung/Q_2_5_2/BesondereRegelungen" xmlDataType="string"/>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396E916-0428-42A5-9CBD-DD55BD47AFF1}" name="_2.5.3" displayName="_2.5.3" ref="B154:G155" tableType="xml" totalsRowShown="0" headerRowDxfId="172" dataDxfId="171" headerRowCellStyle="Standard 2" dataCellStyle="Standard 2">
  <autoFilter ref="B154:G155" xr:uid="{0396E916-0428-42A5-9CBD-DD55BD47AFF1}"/>
  <tableColumns count="6">
    <tableColumn id="1" xr3:uid="{683FF2FA-50AB-41A1-ADD5-228DFD15C9AE}" uniqueName="Name" name="Name" dataDxfId="170" dataCellStyle="Standard 2">
      <calculatedColumnFormula>'1 Unternehmensangaben'!$A$12</calculatedColumnFormula>
      <xmlColumnPr mapId="2" xpath="/Wettbewerbsuntersuchung/Q_2_5_3/Name" xmlDataType="string"/>
    </tableColumn>
    <tableColumn id="2" xr3:uid="{6A942D0C-55E0-4E11-85C2-384E7C0FBEE6}" uniqueName="Exklusivitätsbestimmungen" name="Exklusivitätsbestimmungen" dataDxfId="169" dataCellStyle="Standard 2">
      <calculatedColumnFormula>'2 Vorleistungsmarkt'!A279</calculatedColumnFormula>
      <xmlColumnPr mapId="2" xpath="/Wettbewerbsuntersuchung/Q_2_5_3/Exklusivitätsbestimmungen" xmlDataType="string"/>
    </tableColumn>
    <tableColumn id="3" xr3:uid="{D736B73E-6D9F-48EC-B7A7-BFF1D64E6AF9}" uniqueName="DauerExklusivität" name="Dauer Exklusivität" dataDxfId="168" dataCellStyle="Standard 2">
      <calculatedColumnFormula>'2 Vorleistungsmarkt'!A287</calculatedColumnFormula>
      <xmlColumnPr mapId="2" xpath="/Wettbewerbsuntersuchung/Q_2_5_3/DauerExklusivität" xmlDataType="decimal"/>
    </tableColumn>
    <tableColumn id="4" xr3:uid="{6401C56C-816E-40DD-8968-CEC0572595AB}" uniqueName="UmsatzProzent" name="% Umsatz" dataDxfId="167" dataCellStyle="Standard 2">
      <calculatedColumnFormula>'2 Vorleistungsmarkt'!C287</calculatedColumnFormula>
      <xmlColumnPr mapId="2" xpath="/Wettbewerbsuntersuchung/Q_2_5_3/UmsatzProzent" xmlDataType="decimal"/>
    </tableColumn>
    <tableColumn id="5" xr3:uid="{BD352FD2-7E3B-4152-BC6E-093C67E68EB4}" uniqueName="RegelungEndkundenbestände" name="Regelung Endkundenbestände Vertragsbeendigung" dataDxfId="166" dataCellStyle="Standard 2">
      <calculatedColumnFormula>'2 Vorleistungsmarkt'!A295</calculatedColumnFormula>
      <xmlColumnPr mapId="2" xpath="/Wettbewerbsuntersuchung/Q_2_5_3/RegelungEndkundenbestände" xmlDataType="string"/>
    </tableColumn>
    <tableColumn id="6" xr3:uid="{DC6DAE84-1F8D-4B31-85F2-FBAF609A28B9}" uniqueName="DauerEndkundenbestände" name="Dauer Endkundenbestände" dataDxfId="165" dataCellStyle="Standard 2">
      <calculatedColumnFormula>'2 Vorleistungsmarkt'!A306</calculatedColumnFormula>
      <xmlColumnPr mapId="2" xpath="/Wettbewerbsuntersuchung/Q_2_5_3/DauerEndkundenbestände" xmlDataType="decimal"/>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41C85F0-2C3E-4B8A-A736-20AD22C1D77A}" name="_2.2.1_Rohstoff" displayName="_2.2.1_Rohstoff" ref="B157:M253" tableType="xml" totalsRowShown="0" headerRowDxfId="164" dataDxfId="163" headerRowCellStyle="Standard 2" dataCellStyle="Standard 2">
  <autoFilter ref="B157:M253" xr:uid="{B41C85F0-2C3E-4B8A-A736-20AD22C1D77A}"/>
  <tableColumns count="12">
    <tableColumn id="1" xr3:uid="{7E3AC248-C61C-4334-8ACD-4CC7539249C0}" uniqueName="Name" name="Name" dataDxfId="162">
      <calculatedColumnFormula>'1 Unternehmensangaben'!$A$12</calculatedColumnFormula>
      <xmlColumnPr mapId="2" xpath="/Wettbewerbsuntersuchung/Q_2_2_1_Rohstoff/Name" xmlDataType="string"/>
    </tableColumn>
    <tableColumn id="2" xr3:uid="{3FCDF8C5-73F9-4B41-9EF0-2D916DD3D816}" uniqueName="NameUnternehmen" name="Name des Unternehmens" dataDxfId="161" dataCellStyle="Standard 2">
      <xmlColumnPr mapId="2" xpath="/Wettbewerbsuntersuchung/Q_2_2_1_Rohstoff/NameUnternehmen" xmlDataType="string"/>
    </tableColumn>
    <tableColumn id="3" xr3:uid="{2495DF8F-BDD0-4BBC-B538-2033ABA86E4E}" uniqueName="Jahr" name="Jahr" dataDxfId="160" dataCellStyle="Standard 2">
      <calculatedColumnFormula>'2.2.1 Rohstoff-Modell'!$B3</calculatedColumnFormula>
      <xmlColumnPr mapId="2" xpath="/Wettbewerbsuntersuchung/Q_2_2_1_Rohstoff/Jahr" xmlDataType="gYear"/>
    </tableColumn>
    <tableColumn id="4" xr3:uid="{054C70D9-46B6-4037-BD4C-FF43E96A2B57}" uniqueName="Soll-Absatzmenge" name="Soll-Absatzmenge" dataDxfId="159">
      <calculatedColumnFormula>'2.2.1 Rohstoff-Modell'!$C3</calculatedColumnFormula>
      <xmlColumnPr mapId="2" xpath="/Wettbewerbsuntersuchung/Q_2_2_1_Rohstoff/Soll-Absatzmenge" xmlDataType="decimal"/>
    </tableColumn>
    <tableColumn id="5" xr3:uid="{6CD86F02-DBCC-4A4B-AD51-6606E10C5A07}" uniqueName="MaxDownloadgeschwindigkeit" name="Max. Downloadgeschwindigkeit" dataDxfId="158" dataCellStyle="Standard 2">
      <calculatedColumnFormula>'2.2.1 Rohstoff-Modell'!$D3</calculatedColumnFormula>
      <xmlColumnPr mapId="2" xpath="/Wettbewerbsuntersuchung/Q_2_2_1_Rohstoff/MaxDownloadgeschwindigkeit" xmlDataType="decimal"/>
    </tableColumn>
    <tableColumn id="14" xr3:uid="{1B1C3C8E-91A1-423A-A280-B9B7BB7D572D}" uniqueName="MaxUploadgeschwindigkeit" name="Max. Uploadgeschwindigkeit" dataDxfId="157" dataCellStyle="Standard 2">
      <calculatedColumnFormula>'2.2.1 Rohstoff-Modell'!$E3</calculatedColumnFormula>
      <xmlColumnPr mapId="2" xpath="/Wettbewerbsuntersuchung/Q_2_2_1_Rohstoff/MaxUploadgeschwindigkeit" xmlDataType="decimal"/>
    </tableColumn>
    <tableColumn id="6" xr3:uid="{B057A03C-F910-40A6-BF19-7023196330EB}" uniqueName="PreisDatenverkehr" name="Preis Datenverkehr" dataDxfId="156" dataCellStyle="Standard 2">
      <calculatedColumnFormula>'2.2.1 Rohstoff-Modell'!$F3</calculatedColumnFormula>
      <xmlColumnPr mapId="2" xpath="/Wettbewerbsuntersuchung/Q_2_2_1_Rohstoff/PreisDatenverkehr" xmlDataType="decimal"/>
    </tableColumn>
    <tableColumn id="7" xr3:uid="{2EE392B7-5520-4F52-8F09-7975949B67BD}" uniqueName="Angebot2G" name="2G" dataDxfId="155">
      <calculatedColumnFormula>'2.2.1 Rohstoff-Modell'!$G3</calculatedColumnFormula>
      <xmlColumnPr mapId="2" xpath="/Wettbewerbsuntersuchung/Q_2_2_1_Rohstoff/Angebot2G" xmlDataType="string"/>
    </tableColumn>
    <tableColumn id="8" xr3:uid="{705C424E-70D3-4113-9878-8261E67D7A3A}" uniqueName="Angebot4G" name="4G" dataDxfId="154" dataCellStyle="Standard 2">
      <calculatedColumnFormula>'2.2.1 Rohstoff-Modell'!$H3</calculatedColumnFormula>
      <xmlColumnPr mapId="2" xpath="/Wettbewerbsuntersuchung/Q_2_2_1_Rohstoff/Angebot4G" xmlDataType="string"/>
    </tableColumn>
    <tableColumn id="9" xr3:uid="{C55D3FBF-5DDE-4F3B-9568-BAE22D551D38}" uniqueName="Angebot5G-SA" name="5G (SA)" dataDxfId="153" dataCellStyle="Standard 2">
      <calculatedColumnFormula>'2.2.1 Rohstoff-Modell'!$I3</calculatedColumnFormula>
      <xmlColumnPr mapId="2" xpath="/Wettbewerbsuntersuchung/Q_2_2_1_Rohstoff/Angebot5G-SA" xmlDataType="string"/>
    </tableColumn>
    <tableColumn id="13" xr3:uid="{E53888B4-86B4-42E2-BC1A-3EE0CC6E553D}" uniqueName="Angebot5G-NSA" name="5G (NSA)" dataDxfId="152" dataCellStyle="Standard 2">
      <calculatedColumnFormula>'2.2.1 Rohstoff-Modell'!$J3</calculatedColumnFormula>
      <xmlColumnPr mapId="2" xpath="/Wettbewerbsuntersuchung/Q_2_2_1_Rohstoff/Angebot5G-NSA" xmlDataType="string"/>
    </tableColumn>
    <tableColumn id="10" xr3:uid="{23733BDE-659D-4A6C-BF39-A49098CFDAAE}" uniqueName="RegelungZukunfstechnologie" name="Regelung Zukunftstechnologien" dataDxfId="151">
      <calculatedColumnFormula>'2.2.1 Rohstoff-Modell'!$K3</calculatedColumnFormula>
      <xmlColumnPr mapId="2" xpath="/Wettbewerbsuntersuchung/Q_2_2_1_Rohstoff/RegelungZukunfstechnologie" xmlDataType="string"/>
    </tableColumn>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E413ABB-1EEE-4D78-9C51-E029F22C9073}" name="_3.1.1.1" displayName="_3.1.1.1" ref="B353:G359" tableType="xml" totalsRowShown="0" headerRowDxfId="150" dataDxfId="149" headerRowCellStyle="Standard 2" dataCellStyle="Standard 2">
  <autoFilter ref="B353:G359" xr:uid="{2E413ABB-1EEE-4D78-9C51-E029F22C9073}"/>
  <tableColumns count="6">
    <tableColumn id="1" xr3:uid="{A809FFD1-0929-4347-98A7-6A6A72726A87}" uniqueName="Name" name="Name" dataDxfId="148" dataCellStyle="Standard 2">
      <calculatedColumnFormula>'1 Unternehmensangaben'!$A$12</calculatedColumnFormula>
      <xmlColumnPr mapId="2" xpath="/Wettbewerbsuntersuchung/Q_3_1_1_1/Name" xmlDataType="string"/>
    </tableColumn>
    <tableColumn id="2" xr3:uid="{E31C5374-5557-4EBE-AA7D-EAE5086A28E2}" uniqueName="Jahr" name="Jahr" dataDxfId="147" dataCellStyle="Standard 2">
      <calculatedColumnFormula>#REF!</calculatedColumnFormula>
      <xmlColumnPr mapId="2" xpath="/Wettbewerbsuntersuchung/Q_3_1_1_1/Jahr" xmlDataType="gYear"/>
    </tableColumn>
    <tableColumn id="3" xr3:uid="{115EC75E-2E07-4D1C-A3C6-7FE3F6AB9D50}" uniqueName="Kundenart" name="Kundenart" dataDxfId="146" dataCellStyle="Standard 2">
      <xmlColumnPr mapId="2" xpath="/Wettbewerbsuntersuchung/Q_3_1_1_1/Kundenart" xmlDataType="string"/>
    </tableColumn>
    <tableColumn id="4" xr3:uid="{824204D6-6B59-4EBC-AA32-5905D25476C7}" uniqueName="SIM-Prepaid" name="SIM Prepaid" dataDxfId="145" dataCellStyle="Standard 2">
      <calculatedColumnFormula>#REF!</calculatedColumnFormula>
      <xmlColumnPr mapId="2" xpath="/Wettbewerbsuntersuchung/Q_3_1_1_1/SIM-Prepaid" xmlDataType="decimal"/>
    </tableColumn>
    <tableColumn id="5" xr3:uid="{78852627-BE82-4D88-B267-972CCB234D4D}" uniqueName="SIM-Postpaid" name="SIM Postpaid" dataDxfId="144" dataCellStyle="Standard 2">
      <calculatedColumnFormula>$C12</calculatedColumnFormula>
      <xmlColumnPr mapId="2" xpath="/Wettbewerbsuntersuchung/Q_3_1_1_1/SIM-Postpaid" xmlDataType="decimal"/>
    </tableColumn>
    <tableColumn id="6" xr3:uid="{FF1573CA-8BB7-4211-98BD-32F11C9BE872}" uniqueName="SIM-M2M" name="SIM M2M" dataDxfId="143" dataCellStyle="Standard 2">
      <calculatedColumnFormula>#REF!</calculatedColumnFormula>
      <xmlColumnPr mapId="2" xpath="/Wettbewerbsuntersuchung/Q_3_1_1_1/SIM-M2M" xmlDataType="decimal"/>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07FB933-26DF-4D03-85F1-580476AF3F6B}" name="_3.1.1.2" displayName="_3.1.1.2" ref="B361:E364" tableType="xml" totalsRowShown="0" headerRowDxfId="142" dataDxfId="141" headerRowCellStyle="Standard 2" dataCellStyle="Standard 2">
  <autoFilter ref="B361:E364" xr:uid="{607FB933-26DF-4D03-85F1-580476AF3F6B}"/>
  <tableColumns count="4">
    <tableColumn id="1" xr3:uid="{7B0ED102-E5EF-475C-9398-85648E707D42}" uniqueName="Name" name="Name" dataDxfId="140" dataCellStyle="Standard 2">
      <calculatedColumnFormula>'1 Unternehmensangaben'!$A$12</calculatedColumnFormula>
      <xmlColumnPr mapId="2" xpath="/Wettbewerbsuntersuchung/Q_3_1_1_2/Name" xmlDataType="string"/>
    </tableColumn>
    <tableColumn id="2" xr3:uid="{7B39589A-9B00-4819-B5B3-7DD5680A20B4}" uniqueName="Jahr" name="Jahr" dataDxfId="139" dataCellStyle="Standard 2">
      <calculatedColumnFormula>#REF!</calculatedColumnFormula>
      <xmlColumnPr mapId="2" xpath="/Wettbewerbsuntersuchung/Q_3_1_1_2/Jahr" xmlDataType="gYear"/>
    </tableColumn>
    <tableColumn id="4" xr3:uid="{D151A4B9-915E-4F4E-81D7-68F50EC23CFB}" uniqueName="SIM-Prepaid" name="SIM Prepaid" dataDxfId="138" dataCellStyle="Standard 2">
      <calculatedColumnFormula>#REF!</calculatedColumnFormula>
      <xmlColumnPr mapId="2" xpath="/Wettbewerbsuntersuchung/Q_3_1_1_2/SIM-Prepaid" xmlDataType="decimal"/>
    </tableColumn>
    <tableColumn id="5" xr3:uid="{B7656F3E-2C0F-40DE-821B-550CDA094878}" uniqueName="SIM-Postpaid" name="SIM Postpaid" dataDxfId="137" dataCellStyle="Standard 2">
      <calculatedColumnFormula>#REF!</calculatedColumnFormula>
      <xmlColumnPr mapId="2" xpath="/Wettbewerbsuntersuchung/Q_3_1_1_2/SIM-Postpaid" xmlDataType="decimal"/>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EAAC02E-FE2C-4F40-A22A-F50D28E338E9}" name="_3.1.1.3" displayName="_3.1.1.3" ref="B366:H372" tableType="xml" totalsRowShown="0" headerRowDxfId="136">
  <autoFilter ref="B366:H372" xr:uid="{7EAAC02E-FE2C-4F40-A22A-F50D28E338E9}"/>
  <tableColumns count="7">
    <tableColumn id="1" xr3:uid="{304AAD9C-B8C6-40C9-B3FD-D753C2CA4A30}" uniqueName="Name" name="Name" dataDxfId="135">
      <calculatedColumnFormula>'1 Unternehmensangaben'!$A$12</calculatedColumnFormula>
      <xmlColumnPr mapId="2" xpath="/Wettbewerbsuntersuchung/Q_3_1_1_3/Name" xmlDataType="string"/>
    </tableColumn>
    <tableColumn id="2" xr3:uid="{F1151DB1-39DE-436E-8590-E882F5E11242}" uniqueName="Jahr" name="Jahr" dataDxfId="134">
      <calculatedColumnFormula>#REF!</calculatedColumnFormula>
      <xmlColumnPr mapId="2" xpath="/Wettbewerbsuntersuchung/Q_3_1_1_3/Jahr" xmlDataType="gYear"/>
    </tableColumn>
    <tableColumn id="3" xr3:uid="{AFA7ACB5-EB49-4E78-A3C9-1377223D1712}" uniqueName="Kundenart" name="Kundenart">
      <xmlColumnPr mapId="2" xpath="/Wettbewerbsuntersuchung/Q_3_1_1_3/Kundenart" xmlDataType="string"/>
    </tableColumn>
    <tableColumn id="4" xr3:uid="{AB7605B2-11EE-407C-8900-0C5E299DDF81}" uniqueName="SIM-Prepaid" name="SIM Prepaid" dataDxfId="133">
      <calculatedColumnFormula>#REF!</calculatedColumnFormula>
      <xmlColumnPr mapId="2" xpath="/Wettbewerbsuntersuchung/Q_3_1_1_3/SIM-Prepaid" xmlDataType="decimal"/>
    </tableColumn>
    <tableColumn id="5" xr3:uid="{914EFFAC-E7DF-4CE5-8F27-A282D47C9517}" uniqueName="SIM-Postpaid" name="SIM Postpaid" dataDxfId="132">
      <calculatedColumnFormula>#REF!</calculatedColumnFormula>
      <xmlColumnPr mapId="2" xpath="/Wettbewerbsuntersuchung/Q_3_1_1_3/SIM-Postpaid" xmlDataType="decimal"/>
    </tableColumn>
    <tableColumn id="6" xr3:uid="{07AE6133-A5B2-47AD-A585-4A3245BD178E}" uniqueName="SIM-M2M" name="SIM M2M" dataDxfId="131">
      <calculatedColumnFormula>#REF!</calculatedColumnFormula>
      <xmlColumnPr mapId="2" xpath="/Wettbewerbsuntersuchung/Q_3_1_1_3/SIM-M2M" xmlDataType="decimal"/>
    </tableColumn>
    <tableColumn id="7" xr3:uid="{523A398F-DDE9-42F9-8699-9F640B0FE186}" uniqueName="RufnummernOhneIMSI" name="Rufnummern ohne IMSI" dataDxfId="130" dataCellStyle="Standard 2">
      <calculatedColumnFormula>$C18</calculatedColumnFormula>
      <xmlColumnPr mapId="2" xpath="/Wettbewerbsuntersuchung/Q_3_1_1_3/RufnummernOhneIMSI" xmlDataType="decimal"/>
    </tableColumn>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EF5FE361-0C92-4593-AA8C-5452E50A4857}" name="_3.1.1.4" displayName="_3.1.1.4" ref="B374:H380" tableType="xml" totalsRowShown="0" headerRowDxfId="129">
  <autoFilter ref="B374:H380" xr:uid="{EF5FE361-0C92-4593-AA8C-5452E50A4857}"/>
  <tableColumns count="7">
    <tableColumn id="1" xr3:uid="{EBD2C896-1CC1-46D0-AE69-FB005D36B2DE}" uniqueName="Name" name="Name" dataDxfId="128">
      <calculatedColumnFormula>'1 Unternehmensangaben'!$A$12</calculatedColumnFormula>
      <xmlColumnPr mapId="2" xpath="/Wettbewerbsuntersuchung/Q_3_1_1_4/Name" xmlDataType="string"/>
    </tableColumn>
    <tableColumn id="2" xr3:uid="{F41402B6-D305-447D-B420-081C54D9ABC4}" uniqueName="Jahr" name="Jahr" dataDxfId="127">
      <calculatedColumnFormula>$B35</calculatedColumnFormula>
      <xmlColumnPr mapId="2" xpath="/Wettbewerbsuntersuchung/Q_3_1_1_4/Jahr" xmlDataType="gYear"/>
    </tableColumn>
    <tableColumn id="3" xr3:uid="{5AE67925-E308-4F90-9162-174341CE4C30}" uniqueName="Kundenart" name="Kundenart">
      <xmlColumnPr mapId="2" xpath="/Wettbewerbsuntersuchung/Q_3_1_1_4/Kundenart" xmlDataType="string"/>
    </tableColumn>
    <tableColumn id="4" xr3:uid="{D61AB6B7-EABE-484E-88F3-CAAD9FBC2342}" uniqueName="SIM-Prepaid" name="SIM Prepaid" dataDxfId="126">
      <calculatedColumnFormula>$A35</calculatedColumnFormula>
      <xmlColumnPr mapId="2" xpath="/Wettbewerbsuntersuchung/Q_3_1_1_4/SIM-Prepaid" xmlDataType="decimal"/>
    </tableColumn>
    <tableColumn id="5" xr3:uid="{02733B7E-B0BD-4CF7-B97F-A57E2BE9CB7A}" uniqueName="SIM-Postpaid" name="SIM Postpaid" dataDxfId="125">
      <calculatedColumnFormula>$A42</calculatedColumnFormula>
      <xmlColumnPr mapId="2" xpath="/Wettbewerbsuntersuchung/Q_3_1_1_4/SIM-Postpaid" xmlDataType="decimal"/>
    </tableColumn>
    <tableColumn id="6" xr3:uid="{26BAD7B4-A6E6-45CC-B74B-DAF1BAA1538D}" uniqueName="SIM-M2M" name="SIM M2M" dataDxfId="124">
      <calculatedColumnFormula>$A49</calculatedColumnFormula>
      <xmlColumnPr mapId="2" xpath="/Wettbewerbsuntersuchung/Q_3_1_1_4/SIM-M2M" xmlDataType="decimal"/>
    </tableColumn>
    <tableColumn id="7" xr3:uid="{5B22AAC0-BC70-4482-AB14-13839D333288}" uniqueName="RufnummernOhneIMSI" name="Rufnummern ohne IMSI" dataDxfId="123" dataCellStyle="Standard 2">
      <calculatedColumnFormula>$A56</calculatedColumnFormula>
      <xmlColumnPr mapId="2" xpath="/Wettbewerbsuntersuchung/Q_3_1_1_4/RufnummernOhneIMSI" xmlDataType="decimal"/>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A4BB6344-DF9E-42A8-B2B6-98EB57C646CF}" name="_3.1.1.5" displayName="_3.1.1.5" ref="B382:E388" tableType="xml" totalsRowShown="0" headerRowDxfId="122" dataDxfId="121" headerRowCellStyle="Standard 2" dataCellStyle="Standard 2">
  <autoFilter ref="B382:E388" xr:uid="{A4BB6344-DF9E-42A8-B2B6-98EB57C646CF}"/>
  <tableColumns count="4">
    <tableColumn id="1" xr3:uid="{DF9666AD-7D7A-427D-94FD-7A7A10DC50FA}" uniqueName="Name" name="Name" dataDxfId="120" dataCellStyle="Standard 2">
      <calculatedColumnFormula>'1 Unternehmensangaben'!$A$12</calculatedColumnFormula>
      <xmlColumnPr mapId="2" xpath="/Wettbewerbsuntersuchung/Q_3_1_1_5/Name" xmlDataType="string"/>
    </tableColumn>
    <tableColumn id="2" xr3:uid="{392F7957-1C60-4F58-AD08-34144728D22D}" uniqueName="Jahr" name="Jahr" dataDxfId="119" dataCellStyle="Standard 2">
      <calculatedColumnFormula>$D63</calculatedColumnFormula>
      <xmlColumnPr mapId="2" xpath="/Wettbewerbsuntersuchung/Q_3_1_1_5/Jahr" xmlDataType="gYear"/>
    </tableColumn>
    <tableColumn id="3" xr3:uid="{FD7CD17A-2911-4816-908E-B6B105944435}" uniqueName="Kundenart" name="Kundenart" dataDxfId="118" dataCellStyle="Standard 2">
      <xmlColumnPr mapId="2" xpath="/Wettbewerbsuntersuchung/Q_3_1_1_5/Kundenart" xmlDataType="string"/>
    </tableColumn>
    <tableColumn id="4" xr3:uid="{995B628F-FEFC-49D1-9767-CC3BA1C66DC7}" uniqueName="SIM-Profile" name="SIM-Profile" dataDxfId="117" dataCellStyle="Standard 2">
      <calculatedColumnFormula>$C63</calculatedColumnFormula>
      <xmlColumnPr mapId="2" xpath="/Wettbewerbsuntersuchung/Q_3_1_1_5/SIM-Profile" xmlDataType="decimal"/>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16DA7D2-974D-4202-99FC-E6A9D4ACD54E}" name="_2.1.1" displayName="_2.1.1" ref="B16:E106" tableType="xml" totalsRowShown="0">
  <autoFilter ref="B16:E106" xr:uid="{116DA7D2-974D-4202-99FC-E6A9D4ACD54E}"/>
  <tableColumns count="4">
    <tableColumn id="1" xr3:uid="{B4CC986E-C830-42BC-84C6-9C621BC3512C}" uniqueName="Name" name="Name" dataDxfId="220">
      <calculatedColumnFormula>'1 Unternehmensangaben'!$A$12</calculatedColumnFormula>
      <xmlColumnPr mapId="2" xpath="/Wettbewerbsuntersuchung/Q_2_1_1/Name" xmlDataType="string"/>
    </tableColumn>
    <tableColumn id="2" xr3:uid="{67BA4E14-20F2-463C-992C-A33A4CC31E46}" uniqueName="Jahr" name="Jahr" dataDxfId="219" dataCellStyle="Standard 2">
      <calculatedColumnFormula>'2 Vorleistungsmarkt'!$A$74</calculatedColumnFormula>
      <xmlColumnPr mapId="2" xpath="/Wettbewerbsuntersuchung/Q_2_1_1/Jahr" xmlDataType="gYear"/>
    </tableColumn>
    <tableColumn id="3" xr3:uid="{EE984431-FDA9-414B-8DCC-B0ADE6C86A01}" uniqueName="Unternehmensart" name="Unternehmensart" dataDxfId="218" dataCellStyle="Standard 2">
      <calculatedColumnFormula>'2 Vorleistungsmarkt'!#REF!</calculatedColumnFormula>
      <xmlColumnPr mapId="2" xpath="/Wettbewerbsuntersuchung/Q_2_1_1/Unternehmensart" xmlDataType="string"/>
    </tableColumn>
    <tableColumn id="4" xr3:uid="{5B6F8DD5-072F-4316-B255-E8835C872A39}" uniqueName="NameUnternehmen" name="Name des Unternehmens" dataDxfId="217" dataCellStyle="Standard 2">
      <calculatedColumnFormula>'2 Vorleistungsmarkt'!#REF!</calculatedColumnFormula>
      <xmlColumnPr mapId="2" xpath="/Wettbewerbsuntersuchung/Q_2_1_1/NameUnternehmen" xmlDataType="string"/>
    </tableColumn>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FEC72CD8-5357-40B2-A59A-7784679E7EF4}" name="_3.1.1.6" displayName="_3.1.1.6" ref="B390:E405" tableType="xml" totalsRowShown="0" headerRowDxfId="116" dataDxfId="115" headerRowCellStyle="Standard 2" dataCellStyle="Standard 2">
  <autoFilter ref="B390:E405" xr:uid="{FEC72CD8-5357-40B2-A59A-7784679E7EF4}"/>
  <tableColumns count="4">
    <tableColumn id="1" xr3:uid="{510A9F8C-2941-45F0-B10F-7C4B1289201C}" uniqueName="Name" name="Name" dataDxfId="114" dataCellStyle="Standard 2">
      <calculatedColumnFormula>'1 Unternehmensangaben'!$A$12</calculatedColumnFormula>
      <xmlColumnPr mapId="2" xpath="/Wettbewerbsuntersuchung/Q_3_1_1_6/Name" xmlDataType="string"/>
    </tableColumn>
    <tableColumn id="2" xr3:uid="{D875B82C-D742-449C-8D8F-E761E89CECC3}" uniqueName="Jahr" name="Jahr" dataDxfId="113" dataCellStyle="Standard 2">
      <calculatedColumnFormula>$D64</calculatedColumnFormula>
      <xmlColumnPr mapId="2" xpath="/Wettbewerbsuntersuchung/Q_3_1_1_6/Jahr" xmlDataType="gYear"/>
    </tableColumn>
    <tableColumn id="3" xr3:uid="{812CF29A-B825-460E-ADBF-DA51E2DE72D9}" uniqueName="Netz" name="Netz" dataDxfId="112" dataCellStyle="Standard 2">
      <xmlColumnPr mapId="2" xpath="/Wettbewerbsuntersuchung/Q_3_1_1_6/Netz" xmlDataType="string"/>
    </tableColumn>
    <tableColumn id="4" xr3:uid="{D33D4107-95AD-45DE-813A-ED676FB3A9DB}" uniqueName="SIM-Profile" name="SIM-Profile" dataDxfId="111" dataCellStyle="Standard 2">
      <calculatedColumnFormula>$C64</calculatedColumnFormula>
      <xmlColumnPr mapId="2" xpath="/Wettbewerbsuntersuchung/Q_3_1_1_6/SIM-Profile" xmlDataType="decimal"/>
    </tableColumn>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9C3D28FA-5D8F-4F0B-92B6-30B0F4852AC9}" name="_3.1.2.1" displayName="_3.1.2.1" ref="B407:E413" tableType="xml" totalsRowShown="0" headerRowDxfId="110">
  <autoFilter ref="B407:E413" xr:uid="{9C3D28FA-5D8F-4F0B-92B6-30B0F4852AC9}"/>
  <tableColumns count="4">
    <tableColumn id="1" xr3:uid="{25837B18-BA90-4465-93C2-A78B0666A8C4}" uniqueName="Name" name="Name" dataDxfId="109">
      <calculatedColumnFormula>'1 Unternehmensangaben'!$A$12</calculatedColumnFormula>
      <xmlColumnPr mapId="2" xpath="/Wettbewerbsuntersuchung/Q_3_1_2_1/Name" xmlDataType="string"/>
    </tableColumn>
    <tableColumn id="2" xr3:uid="{D31AE8DA-9B86-402E-BFD1-AD88F0127FD8}" uniqueName="Jahr" name="Jahr" dataDxfId="108" dataCellStyle="Standard 2">
      <calculatedColumnFormula>$D101</calculatedColumnFormula>
      <xmlColumnPr mapId="2" xpath="/Wettbewerbsuntersuchung/Q_3_1_2_1/Jahr" xmlDataType="gYear"/>
    </tableColumn>
    <tableColumn id="3" xr3:uid="{807B1CAF-F481-4E07-A41D-EC7F57FE096F}" uniqueName="Kundenart" name="Kundenart">
      <xmlColumnPr mapId="2" xpath="/Wettbewerbsuntersuchung/Q_3_1_2_1/Kundenart" xmlDataType="string"/>
    </tableColumn>
    <tableColumn id="4" xr3:uid="{F6F9CA31-C2F5-488F-979D-29817986CE59}" uniqueName="AußenumsatzerlöseEndkunden" name="Außenumsatzerlöse Endkunden" dataDxfId="107">
      <calculatedColumnFormula>$C101</calculatedColumnFormula>
      <xmlColumnPr mapId="2" xpath="/Wettbewerbsuntersuchung/Q_3_1_2_1/AußenumsatzerlöseEndkunden" xmlDataType="decimal"/>
    </tableColumn>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5398400E-6157-4B28-85AE-5E32F399A422}" name="_3.1.2.2" displayName="_3.1.2.2" ref="B415:D418" tableType="xml" totalsRowShown="0">
  <autoFilter ref="B415:D418" xr:uid="{5398400E-6157-4B28-85AE-5E32F399A422}"/>
  <tableColumns count="3">
    <tableColumn id="1" xr3:uid="{CDC1AA98-4EFF-4B52-A7F1-9900A001EE5F}" uniqueName="Name" name="Name" dataDxfId="106">
      <calculatedColumnFormula>'1 Unternehmensangaben'!$A$12</calculatedColumnFormula>
      <xmlColumnPr mapId="2" xpath="/Wettbewerbsuntersuchung/Q_3_1_2_2/Name" xmlDataType="string"/>
    </tableColumn>
    <tableColumn id="2" xr3:uid="{73E18893-BA67-4DF1-9462-82EC6D2C0086}" uniqueName="Jahr" name="Jahr" dataDxfId="105">
      <calculatedColumnFormula>'3 Endkundenmarkt'!#REF!</calculatedColumnFormula>
      <xmlColumnPr mapId="2" xpath="/Wettbewerbsuntersuchung/Q_3_1_2_2/Jahr" xmlDataType="gYear"/>
    </tableColumn>
    <tableColumn id="3" xr3:uid="{EC566936-214F-4D38-A795-6FC5D6DC90BC}" uniqueName="Außenumsatzerlöse_SP-MVNO" name="Außenumsatzerlöse SP/MVNO" dataDxfId="104">
      <calculatedColumnFormula>'3 Endkundenmarkt'!#REF!</calculatedColumnFormula>
      <xmlColumnPr mapId="2" xpath="/Wettbewerbsuntersuchung/Q_3_1_2_2/Außenumsatzerlöse_SP-MVNO" xmlDataType="decimal"/>
    </tableColumn>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C02F5F62-0E09-4B0F-9D98-A661DBDE14D0}" name="_3.1.2.3" displayName="_3.1.2.3" ref="B420:D423" tableType="xml" totalsRowShown="0" tableBorderDxfId="103">
  <autoFilter ref="B420:D423" xr:uid="{C02F5F62-0E09-4B0F-9D98-A661DBDE14D0}"/>
  <tableColumns count="3">
    <tableColumn id="1" xr3:uid="{A25D6A42-85D2-4D13-B967-34D6072BEA89}" uniqueName="Name" name="Name" dataDxfId="102">
      <calculatedColumnFormula>'1 Unternehmensangaben'!$A$12</calculatedColumnFormula>
      <xmlColumnPr mapId="2" xpath="/Wettbewerbsuntersuchung/Q_3_1_2_3/Name" xmlDataType="string"/>
    </tableColumn>
    <tableColumn id="2" xr3:uid="{779F2A65-2896-4E68-99C7-F31B7B1DA890}" uniqueName="Jahr" name="Jahr" dataDxfId="101">
      <calculatedColumnFormula>'3 Endkundenmarkt'!#REF!</calculatedColumnFormula>
      <xmlColumnPr mapId="2" xpath="/Wettbewerbsuntersuchung/Q_3_1_2_3/Jahr" xmlDataType="gYear"/>
    </tableColumn>
    <tableColumn id="3" xr3:uid="{755B752E-40E3-4C8D-96B1-8583CC93BAE2}" uniqueName="Außenumsatzerlöse_Festnetz-Mobilfunk" name="Außenumsatzerlöse Festnetz/Mobilfunk" dataDxfId="100">
      <calculatedColumnFormula>'3 Endkundenmarkt'!#REF!</calculatedColumnFormula>
      <xmlColumnPr mapId="2" xpath="/Wettbewerbsuntersuchung/Q_3_1_2_3/Außenumsatzerlöse_Festnetz-Mobilfunk" xmlDataType="decimal"/>
    </tableColumn>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C269D30A-2FF4-4E47-8EE4-F7185674EFB9}" name="_3.1.3.1" displayName="_3.1.3.1" ref="B425:F428" tableType="xml" totalsRowShown="0" headerRowDxfId="99" dataDxfId="98" headerRowCellStyle="Standard 2" dataCellStyle="Standard 2">
  <autoFilter ref="B425:F428" xr:uid="{C269D30A-2FF4-4E47-8EE4-F7185674EFB9}"/>
  <tableColumns count="5">
    <tableColumn id="1" xr3:uid="{9B93B258-D225-48AD-B506-B2170A00541E}" uniqueName="Name" name="Name" dataDxfId="97" dataCellStyle="Standard 2">
      <calculatedColumnFormula>'1 Unternehmensangaben'!$A$12</calculatedColumnFormula>
      <xmlColumnPr mapId="2" xpath="/Wettbewerbsuntersuchung/Q_3_1_3_1/Name" xmlDataType="string"/>
    </tableColumn>
    <tableColumn id="2" xr3:uid="{43BACDC0-F42C-4F88-B23E-C39F6C45E513}" uniqueName="Jahr" name="Jahr" dataDxfId="96" dataCellStyle="Standard 2">
      <calculatedColumnFormula>'3 Endkundenmarkt'!#REF!</calculatedColumnFormula>
      <xmlColumnPr mapId="2" xpath="/Wettbewerbsuntersuchung/Q_3_1_3_1/Jahr" xmlDataType="gYear"/>
    </tableColumn>
    <tableColumn id="3" xr3:uid="{6163AF0C-BF8B-475E-A294-3BADEBA5CC1A}" uniqueName="ARPU" name="ARPU" dataDxfId="95" dataCellStyle="Standard 2">
      <calculatedColumnFormula>'3 Endkundenmarkt'!#REF!</calculatedColumnFormula>
      <xmlColumnPr mapId="2" xpath="/Wettbewerbsuntersuchung/Q_3_1_3_1/ARPU" xmlDataType="decimal"/>
    </tableColumn>
    <tableColumn id="4" xr3:uid="{C8D3D5C3-04F9-4162-8F26-C6E532FD3325}" uniqueName="DatenverbrauchDurchschnitt" name="Durchschnittlicher Datenverbrauch" dataDxfId="94" dataCellStyle="Standard 2">
      <calculatedColumnFormula>'3 Endkundenmarkt'!#REF!</calculatedColumnFormula>
      <xmlColumnPr mapId="2" xpath="/Wettbewerbsuntersuchung/Q_3_1_3_1/DatenverbrauchDurchschnitt" xmlDataType="decimal"/>
    </tableColumn>
    <tableColumn id="5" xr3:uid="{F5DD797D-6C73-40A8-A780-1AC874A758D4}" uniqueName="Netto-Neukunden" name="Netto-Neukunden" dataDxfId="93" dataCellStyle="Standard 2">
      <calculatedColumnFormula>'3 Endkundenmarkt'!#REF!</calculatedColumnFormula>
      <xmlColumnPr mapId="2" xpath="/Wettbewerbsuntersuchung/Q_3_1_3_1/Netto-Neukunden" xmlDataType="decimal"/>
    </tableColumn>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89A0D1F-B8AF-4FE9-82E3-73011D83D1FF}" name="_3.2.1" displayName="_3.2.1" ref="B430:P496" tableType="xml" totalsRowShown="0" headerRowDxfId="92" dataDxfId="91" headerRowCellStyle="Standard 2" dataCellStyle="Standard 2">
  <autoFilter ref="B430:P496" xr:uid="{189A0D1F-B8AF-4FE9-82E3-73011D83D1FF}"/>
  <tableColumns count="15">
    <tableColumn id="1" xr3:uid="{0905C073-0923-4FC0-BB8B-62B494228682}" uniqueName="Name" name="Name" dataDxfId="90" dataCellStyle="Standard 2">
      <calculatedColumnFormula>'1 Unternehmensangaben'!$A$12</calculatedColumnFormula>
      <xmlColumnPr mapId="2" xpath="/Wettbewerbsuntersuchung/Q_3_2_1/Name" xmlDataType="string"/>
    </tableColumn>
    <tableColumn id="2" xr3:uid="{7871DA9D-2D2B-4E7C-A52E-2CFD918C2CEC}" uniqueName="Jahr" name="Jahr" dataDxfId="89" dataCellStyle="Standard 2">
      <calculatedColumnFormula>$A$22</calculatedColumnFormula>
      <xmlColumnPr mapId="2" xpath="/Wettbewerbsuntersuchung/Q_3_2_1/Jahr" xmlDataType="gYear"/>
    </tableColumn>
    <tableColumn id="3" xr3:uid="{4A67FA28-C326-4568-B770-9CBB66F161AB}" uniqueName="Endkundenprodukt" name="Endkundenprodukt" dataDxfId="88" dataCellStyle="Standard 2">
      <calculatedColumnFormula>'3.2.1 Dateneingabe'!#REF!</calculatedColumnFormula>
      <xmlColumnPr mapId="2" xpath="/Wettbewerbsuntersuchung/Q_3_2_1/Endkundenprodukt" xmlDataType="string"/>
    </tableColumn>
    <tableColumn id="15" xr3:uid="{425E5492-8E15-4EED-AF3D-250C752D55B5}" uniqueName="Angebotszeitraum" name="Kundentyp" dataDxfId="87" dataCellStyle="Standard 2">
      <calculatedColumnFormula>'3.2.1 Dateneingabe'!$C2</calculatedColumnFormula>
      <xmlColumnPr mapId="2" xpath="/Wettbewerbsuntersuchung/Q_3_2_1/Angebotszeitraum" xmlDataType="string"/>
    </tableColumn>
    <tableColumn id="4" xr3:uid="{DFBAC8C2-EAA2-48FB-95E7-7CB24A261873}" uniqueName="Funktechnologie" name="Angebotszeitraum" dataDxfId="86">
      <calculatedColumnFormula>'3.2.1 Dateneingabe'!$D2</calculatedColumnFormula>
      <xmlColumnPr mapId="2" xpath="/Wettbewerbsuntersuchung/Q_3_2_1/Funktechnologie" xmlDataType="string"/>
    </tableColumn>
    <tableColumn id="5" xr3:uid="{38F96659-B66E-45A0-A107-4F31B1B9C915}" uniqueName="Geschwindigkeit" name="Funktechnologie" dataDxfId="85" dataCellStyle="Standard 2">
      <calculatedColumnFormula>'3.2.1 Dateneingabe'!#REF!</calculatedColumnFormula>
      <xmlColumnPr mapId="2" xpath="/Wettbewerbsuntersuchung/Q_3_2_1/Geschwindigkeit" xmlDataType="decimal"/>
    </tableColumn>
    <tableColumn id="6" xr3:uid="{E0745FFB-C3EB-4D94-B4D8-6DC644478729}" uniqueName="Datenvolumen" name="Geschwindigkeit" dataDxfId="84" dataCellStyle="Standard 2">
      <calculatedColumnFormula>'3.2.1 Dateneingabe'!#REF!</calculatedColumnFormula>
      <xmlColumnPr mapId="2" xpath="/Wettbewerbsuntersuchung/Q_3_2_1/Datenvolumen" xmlDataType="decimal"/>
    </tableColumn>
    <tableColumn id="7" xr3:uid="{85CC7B91-FE2C-4A2C-80C4-11D607EB2F33}" uniqueName="Freiminuten" name="Datenvolumen" dataDxfId="83" dataCellStyle="Standard 2">
      <calculatedColumnFormula>'3.2.1 Dateneingabe'!#REF!</calculatedColumnFormula>
      <xmlColumnPr mapId="2" xpath="/Wettbewerbsuntersuchung/Q_3_2_1/Freiminuten" xmlDataType="decimal"/>
    </tableColumn>
    <tableColumn id="8" xr3:uid="{B2B214AB-C146-4B25-A125-CA560ECBF8B9}" uniqueName="Kundenbasis" name="Freiminuten" dataDxfId="82" dataCellStyle="Standard 2">
      <calculatedColumnFormula>'3.2.1 Dateneingabe'!#REF!</calculatedColumnFormula>
      <xmlColumnPr mapId="2" xpath="/Wettbewerbsuntersuchung/Q_3_2_1/Kundenbasis" xmlDataType="decimal"/>
    </tableColumn>
    <tableColumn id="9" xr3:uid="{B373FB9F-425E-40AE-8DE5-CCE538C05AD5}" uniqueName="Umsatz" name="Kundenbasis" dataDxfId="81" dataCellStyle="Standard 2">
      <calculatedColumnFormula>'3.2.1 Dateneingabe'!#REF!</calculatedColumnFormula>
      <xmlColumnPr mapId="2" xpath="/Wettbewerbsuntersuchung/Q_3_2_1/Umsatz" xmlDataType="decimal"/>
    </tableColumn>
    <tableColumn id="10" xr3:uid="{85E612A5-6FA3-42F6-A99B-BFCCB04ADF6A}" uniqueName="Listenpreis" name="Umsatz" dataDxfId="80" dataCellStyle="Standard 2">
      <calculatedColumnFormula>'3.2.1 Dateneingabe'!#REF!</calculatedColumnFormula>
      <xmlColumnPr mapId="2" xpath="/Wettbewerbsuntersuchung/Q_3_2_1/Listenpreis" xmlDataType="decimal"/>
    </tableColumn>
    <tableColumn id="11" xr3:uid="{162B2ED4-0A20-4608-BD1D-14AD2C413D5B}" uniqueName="ListenpreisBereitstellungsentgelt" name="Listenpreis" dataDxfId="79" dataCellStyle="Standard 2">
      <calculatedColumnFormula>'3.2.1 Dateneingabe'!#REF!</calculatedColumnFormula>
      <xmlColumnPr mapId="2" xpath="/Wettbewerbsuntersuchung/Q_3_2_1/ListenpreisBereitstellungsentgelt" xmlDataType="decimal"/>
    </tableColumn>
    <tableColumn id="12" xr3:uid="{DCCF2F8C-0EAB-4248-9016-91D478022A95}" uniqueName="Nutzerprofil" name="Listenpreis Bereitstellungsentgelt" dataDxfId="78" dataCellStyle="Standard 2">
      <calculatedColumnFormula>'3.2.1 Dateneingabe'!#REF!</calculatedColumnFormula>
      <xmlColumnPr mapId="2" xpath="/Wettbewerbsuntersuchung/Q_3_2_1/Nutzerprofil" xmlDataType="string"/>
    </tableColumn>
    <tableColumn id="13" xr3:uid="{9A25255E-028D-43F8-85ED-4E4A018785A7}" uniqueName="Postpaid-Prepaid" name="Nutzerprofil" dataDxfId="77" dataCellStyle="Standard 2">
      <calculatedColumnFormula>'3.2.1 Dateneingabe'!#REF!</calculatedColumnFormula>
      <xmlColumnPr mapId="2" xpath="/Wettbewerbsuntersuchung/Q_3_2_1/Postpaid-Prepaid" xmlDataType="string"/>
    </tableColumn>
    <tableColumn id="14" xr3:uid="{0181A5D0-F62D-4D0D-B3D6-393BA849FA1F}" uniqueName="0" name="Post-paid/Pre-paid" dataDxfId="76" dataCellStyle="Standard 2">
      <calculatedColumnFormula>'3.2.1 Dateneingabe'!#REF!</calculatedColumnFormula>
    </tableColumn>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4ADCA38F-493F-42D2-AFA8-FE1495F801FB}" name="_3.2.2" displayName="_3.2.2" ref="B498:L516" tableType="xml" totalsRowShown="0" headerRowDxfId="75" dataDxfId="74" headerRowCellStyle="Standard 2">
  <autoFilter ref="B498:L516" xr:uid="{4ADCA38F-493F-42D2-AFA8-FE1495F801FB}"/>
  <tableColumns count="11">
    <tableColumn id="1" xr3:uid="{A5F1E99E-A1C8-42A5-A12A-43195E3A0F5C}" uniqueName="Name" name="Name" dataDxfId="73">
      <calculatedColumnFormula>'1 Unternehmensangaben'!$A$12</calculatedColumnFormula>
      <xmlColumnPr mapId="2" xpath="/Wettbewerbsuntersuchung/Q_3_2_2/Name" xmlDataType="string"/>
    </tableColumn>
    <tableColumn id="2" xr3:uid="{10352773-7458-4334-B4C9-64E3D811865F}" uniqueName="Jahr" name="Jahr" dataDxfId="72">
      <calculatedColumnFormula>'3.2.2 Dateneingabe'!#REF!</calculatedColumnFormula>
      <xmlColumnPr mapId="2" xpath="/Wettbewerbsuntersuchung/Q_3_2_2/Jahr" xmlDataType="gYear"/>
    </tableColumn>
    <tableColumn id="3" xr3:uid="{74EF43F9-1B67-454E-B17A-379CC6DA3875}" uniqueName="Verbrauchskorb" name="Verbrauchskorb" dataDxfId="71">
      <calculatedColumnFormula>'3.2.2 Dateneingabe'!$A$2</calculatedColumnFormula>
      <xmlColumnPr mapId="2" xpath="/Wettbewerbsuntersuchung/Q_3_2_2/Verbrauchskorb" xmlDataType="string"/>
    </tableColumn>
    <tableColumn id="4" xr3:uid="{0A514F8C-CA58-4F43-9DB8-C44F1BCF55FD}" uniqueName="Endkundenprodukt" name="Endkundenprodukt" dataDxfId="70">
      <calculatedColumnFormula>'3.2.2 Dateneingabe'!#REF!</calculatedColumnFormula>
      <xmlColumnPr mapId="2" xpath="/Wettbewerbsuntersuchung/Q_3_2_2/Endkundenprodukt" xmlDataType="string"/>
    </tableColumn>
    <tableColumn id="5" xr3:uid="{C198915A-5995-4016-B157-C87029B4E63E}" uniqueName="Angebotszeitraum" name="Angebotszeitraum" dataDxfId="69">
      <calculatedColumnFormula>'3.2.2 Dateneingabe'!#REF!</calculatedColumnFormula>
      <xmlColumnPr mapId="2" xpath="/Wettbewerbsuntersuchung/Q_3_2_2/Angebotszeitraum" xmlDataType="string"/>
    </tableColumn>
    <tableColumn id="6" xr3:uid="{37521517-AEF9-4856-8813-22EB903A5752}" uniqueName="Funktechnologie" name="Funktechnologie" dataDxfId="68">
      <calculatedColumnFormula>'3.2.2 Dateneingabe'!#REF!</calculatedColumnFormula>
      <xmlColumnPr mapId="2" xpath="/Wettbewerbsuntersuchung/Q_3_2_2/Funktechnologie" xmlDataType="string"/>
    </tableColumn>
    <tableColumn id="7" xr3:uid="{A20DFF72-D4CB-4045-9A7A-6966B6B54728}" uniqueName="Geschwindigkeit" name="Geschwindigkeit" dataDxfId="67">
      <calculatedColumnFormula>'3.2.2 Dateneingabe'!#REF!</calculatedColumnFormula>
      <xmlColumnPr mapId="2" xpath="/Wettbewerbsuntersuchung/Q_3_2_2/Geschwindigkeit" xmlDataType="decimal"/>
    </tableColumn>
    <tableColumn id="8" xr3:uid="{C7B5F227-4D3D-4C64-B8F7-94D53B059716}" uniqueName="Datenvolumen" name="Datenvolumen" dataDxfId="66">
      <calculatedColumnFormula>'3.2.2 Dateneingabe'!#REF!</calculatedColumnFormula>
      <xmlColumnPr mapId="2" xpath="/Wettbewerbsuntersuchung/Q_3_2_2/Datenvolumen" xmlDataType="decimal"/>
    </tableColumn>
    <tableColumn id="9" xr3:uid="{AE9149F6-3B43-4631-8EC9-E9980670E354}" uniqueName="Freiminuten" name="Freiminuten" dataDxfId="65">
      <calculatedColumnFormula>'3.2.2 Dateneingabe'!#REF!</calculatedColumnFormula>
      <xmlColumnPr mapId="2" xpath="/Wettbewerbsuntersuchung/Q_3_2_2/Freiminuten" xmlDataType="decimal"/>
    </tableColumn>
    <tableColumn id="10" xr3:uid="{0AE1E960-59DC-4EEC-91C6-D412850E4F7C}" uniqueName="Listenpreis" name="Listenpreis" dataDxfId="64">
      <calculatedColumnFormula>'3.2.2 Dateneingabe'!#REF!</calculatedColumnFormula>
      <xmlColumnPr mapId="2" xpath="/Wettbewerbsuntersuchung/Q_3_2_2/Listenpreis" xmlDataType="decimal"/>
    </tableColumn>
    <tableColumn id="11" xr3:uid="{944E54AF-79FB-42F8-ADC5-5BDD30D4E244}" uniqueName="ListenpreisBereitstellungsentgelt" name="Listenpreis Bereitstellungsentgelt" dataDxfId="63">
      <calculatedColumnFormula>'3.2.2 Dateneingabe'!#REF!</calculatedColumnFormula>
      <xmlColumnPr mapId="2" xpath="/Wettbewerbsuntersuchung/Q_3_2_2/ListenpreisBereitstellungsentgelt" xmlDataType="decimal"/>
    </tableColumn>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551B12-CC1F-4921-B4B8-774B6A202927}" name="_2.2.1_RetailMinus" displayName="_2.2.1_RetailMinus" ref="B255:R351" tableType="xml" totalsRowShown="0" headerRowDxfId="62" dataDxfId="61" headerRowCellStyle="Standard 2" dataCellStyle="Standard 2">
  <autoFilter ref="B255:R351" xr:uid="{45551B12-CC1F-4921-B4B8-774B6A202927}"/>
  <tableColumns count="17">
    <tableColumn id="1" xr3:uid="{843B129D-86CC-469C-8B6C-02FEE91968F1}" uniqueName="Name" name="Name" dataDxfId="60">
      <calculatedColumnFormula>'1 Unternehmensangaben'!$A$12</calculatedColumnFormula>
      <xmlColumnPr mapId="2" xpath="/Wettbewerbsuntersuchung/Q_2_2_1_RetailMinus/Name" xmlDataType="string"/>
    </tableColumn>
    <tableColumn id="2" xr3:uid="{04852A4D-2E27-47CD-B9A5-A4DBFE9ED0E7}" uniqueName="NameUnternehmen" name="Name des Unternehmens" dataDxfId="59" dataCellStyle="Standard 2">
      <calculatedColumnFormula>'2.2.1 Retail-Minus-Modell'!$A$3</calculatedColumnFormula>
      <xmlColumnPr mapId="2" xpath="/Wettbewerbsuntersuchung/Q_2_2_1_RetailMinus/NameUnternehmen" xmlDataType="string"/>
    </tableColumn>
    <tableColumn id="11" xr3:uid="{72A07F64-A33F-4E4B-84AC-1CF45717039B}" uniqueName="NameTarif" name="Name des Tarifs" dataDxfId="58">
      <xmlColumnPr mapId="2" xpath="/Wettbewerbsuntersuchung/Q_2_2_1_RetailMinus/NameTarif" xmlDataType="string"/>
    </tableColumn>
    <tableColumn id="3" xr3:uid="{5A492362-C8EF-4EA8-8A6B-0C1CB378F3A5}" uniqueName="Jahr" name="Jahr" dataDxfId="57" dataCellStyle="Standard 2">
      <calculatedColumnFormula>'2.2.1 Retail-Minus-Modell'!$C3</calculatedColumnFormula>
      <xmlColumnPr mapId="2" xpath="/Wettbewerbsuntersuchung/Q_2_2_1_RetailMinus/Jahr" xmlDataType="gYear"/>
    </tableColumn>
    <tableColumn id="4" xr3:uid="{557AA7F6-4D77-4EB8-8DD5-64688ADAAACA}" uniqueName="Datenvolumen" name="Datenvolumen" dataDxfId="56">
      <calculatedColumnFormula>'2.2.1 Retail-Minus-Modell'!$D3</calculatedColumnFormula>
      <xmlColumnPr mapId="2" xpath="/Wettbewerbsuntersuchung/Q_2_2_1_RetailMinus/Datenvolumen" xmlDataType="decimal"/>
    </tableColumn>
    <tableColumn id="5" xr3:uid="{57D54984-44B8-4FF2-8001-7DF6E9D91E8C}" uniqueName="MaxDownloadgeschwindigkeit" name="Max. Downloadgeschwindigkeit" dataDxfId="55" dataCellStyle="Standard 2">
      <calculatedColumnFormula>'2.2.1 Retail-Minus-Modell'!$E3</calculatedColumnFormula>
      <xmlColumnPr mapId="2" xpath="/Wettbewerbsuntersuchung/Q_2_2_1_RetailMinus/MaxDownloadgeschwindigkeit" xmlDataType="decimal"/>
    </tableColumn>
    <tableColumn id="14" xr3:uid="{7BB316BE-68FE-494F-BCE2-004C4A9980ED}" uniqueName="MaxUploadgeschwindigkeit" name="Max. Uploadgeschwindigkeit" dataDxfId="54" dataCellStyle="Standard 2">
      <calculatedColumnFormula>'2.2.1 Retail-Minus-Modell'!$F3</calculatedColumnFormula>
      <xmlColumnPr mapId="2" xpath="/Wettbewerbsuntersuchung/Q_2_2_1_RetailMinus/MaxUploadgeschwindigkeit" xmlDataType="decimal"/>
    </tableColumn>
    <tableColumn id="6" xr3:uid="{7BC4EA8E-D811-4066-A5F2-AA6D592EFD3B}" uniqueName="Freiminuten" name="Freiminuten" dataDxfId="53" dataCellStyle="Standard 2">
      <calculatedColumnFormula>'2.2.1 Retail-Minus-Modell'!$G3</calculatedColumnFormula>
      <xmlColumnPr mapId="2" xpath="/Wettbewerbsuntersuchung/Q_2_2_1_RetailMinus/Freiminuten" xmlDataType="decimal"/>
    </tableColumn>
    <tableColumn id="7" xr3:uid="{30F67FBE-3F06-4B36-8298-8468D6C9E986}" uniqueName="Listenpreis" name="Listenpreis" dataDxfId="52">
      <calculatedColumnFormula>'2.2.1 Retail-Minus-Modell'!$H3</calculatedColumnFormula>
      <xmlColumnPr mapId="2" xpath="/Wettbewerbsuntersuchung/Q_2_2_1_RetailMinus/Listenpreis" xmlDataType="decimal"/>
    </tableColumn>
    <tableColumn id="8" xr3:uid="{03A60D26-E262-4052-AB0B-AFCE7B7E2D84}" uniqueName="ListenpreisBereitstellungsentgelt" name="Listenpreis Bereitstellungsentgelt" dataDxfId="51" dataCellStyle="Standard 2">
      <calculatedColumnFormula>'2.2.1 Retail-Minus-Modell'!$I3</calculatedColumnFormula>
      <xmlColumnPr mapId="2" xpath="/Wettbewerbsuntersuchung/Q_2_2_1_RetailMinus/ListenpreisBereitstellungsentgelt" xmlDataType="decimal"/>
    </tableColumn>
    <tableColumn id="9" xr3:uid="{301BE55B-72E4-4768-9967-9D3B0F19E47A}" uniqueName="EinzelverträgeAnzahl" name="Anzahl Einzelverträge" dataDxfId="50" dataCellStyle="Standard 2">
      <calculatedColumnFormula>'2.2.1 Retail-Minus-Modell'!$J3</calculatedColumnFormula>
      <xmlColumnPr mapId="2" xpath="/Wettbewerbsuntersuchung/Q_2_2_1_RetailMinus/EinzelverträgeAnzahl" xmlDataType="integer"/>
    </tableColumn>
    <tableColumn id="13" xr3:uid="{0FD23D02-1056-465D-B46F-7E6C11EEB78A}" uniqueName="Gesamtumsatz" name="Gesamtumsatz" dataDxfId="49" dataCellStyle="Standard 2">
      <calculatedColumnFormula>'2.2.1 Retail-Minus-Modell'!$K3</calculatedColumnFormula>
      <xmlColumnPr mapId="2" xpath="/Wettbewerbsuntersuchung/Q_2_2_1_RetailMinus/Gesamtumsatz" xmlDataType="decimal"/>
    </tableColumn>
    <tableColumn id="10" xr3:uid="{F8F39A48-C1BC-4630-93B3-95FB1B57AE3F}" uniqueName="Angebot2G" name="2G" dataDxfId="48">
      <calculatedColumnFormula>'2.2.1 Retail-Minus-Modell'!$L3</calculatedColumnFormula>
      <xmlColumnPr mapId="2" xpath="/Wettbewerbsuntersuchung/Q_2_2_1_RetailMinus/Angebot2G" xmlDataType="string"/>
    </tableColumn>
    <tableColumn id="12" xr3:uid="{912F4D15-9EE2-4215-86D2-3E422296372F}" uniqueName="Angebot4G" name="4G" dataDxfId="47" dataCellStyle="Standard 2">
      <calculatedColumnFormula>'2.2.1 Retail-Minus-Modell'!$M3</calculatedColumnFormula>
      <xmlColumnPr mapId="2" xpath="/Wettbewerbsuntersuchung/Q_2_2_1_RetailMinus/Angebot4G" xmlDataType="string"/>
    </tableColumn>
    <tableColumn id="15" xr3:uid="{90058EED-3AFC-40E3-8D6F-5D177E5F8B61}" uniqueName="Angebot5G-SA" name="5G (SA)" dataDxfId="46" dataCellStyle="Standard 2">
      <calculatedColumnFormula>'2.2.1 Retail-Minus-Modell'!$N3</calculatedColumnFormula>
      <xmlColumnPr mapId="2" xpath="/Wettbewerbsuntersuchung/Q_2_2_1_RetailMinus/Angebot5G-SA" xmlDataType="string"/>
    </tableColumn>
    <tableColumn id="16" xr3:uid="{441564C6-47AB-4BBC-8E17-FEC662711598}" uniqueName="Angebot5G-NSA" name="5G (NSA)" dataDxfId="45" dataCellStyle="Standard 2">
      <calculatedColumnFormula>'2.2.1 Retail-Minus-Modell'!$O3</calculatedColumnFormula>
      <xmlColumnPr mapId="2" xpath="/Wettbewerbsuntersuchung/Q_2_2_1_RetailMinus/Angebot5G-NSA" xmlDataType="string"/>
    </tableColumn>
    <tableColumn id="17" xr3:uid="{3E3ACE36-7238-4806-89DF-B08AE3BA813F}" uniqueName="RegelungZukunfstechnologie" name="Regelung Zukunftstechnologien" dataDxfId="44" dataCellStyle="Standard 2">
      <calculatedColumnFormula>'2.2.1 Retail-Minus-Modell'!$P3</calculatedColumnFormula>
      <xmlColumnPr mapId="2" xpath="/Wettbewerbsuntersuchung/Q_2_2_1_RetailMinus/RegelungZukunfstechnologie" xmlDataType="string"/>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810FDBF-1CA7-4306-8469-9D54B5C70AF1}" name="_2.4.1" displayName="_2.4.1" ref="B108:E111" tableType="xml" totalsRowShown="0" headerRowDxfId="216" headerRowCellStyle="Standard 2">
  <autoFilter ref="B108:E111" xr:uid="{A810FDBF-1CA7-4306-8469-9D54B5C70AF1}"/>
  <tableColumns count="4">
    <tableColumn id="1" xr3:uid="{E55741D6-AEC8-495E-8F83-C3C420BBAED1}" uniqueName="Name" name="Name" dataDxfId="215" dataCellStyle="Standard 2">
      <calculatedColumnFormula>'1 Unternehmensangaben'!$A$12</calculatedColumnFormula>
      <xmlColumnPr mapId="2" xpath="/Wettbewerbsuntersuchung/Q_2_4_1/Name" xmlDataType="string"/>
    </tableColumn>
    <tableColumn id="2" xr3:uid="{7CB3383F-FE2F-464E-9643-9A915469DBD4}" uniqueName="Jahr" name="Jahr" dataDxfId="214" dataCellStyle="Standard 2">
      <calculatedColumnFormula>'2 Vorleistungsmarkt'!#REF!</calculatedColumnFormula>
      <xmlColumnPr mapId="2" xpath="/Wettbewerbsuntersuchung/Q_2_4_1/Jahr" xmlDataType="gYear"/>
    </tableColumn>
    <tableColumn id="3" xr3:uid="{84F3DF53-14A6-4EB1-9C65-D278BAE4C900}" uniqueName="NachfrageAnzahl" name="Anzahl Nachfragen" dataDxfId="213" dataCellStyle="Standard 2">
      <calculatedColumnFormula>'2 Vorleistungsmarkt'!#REF!</calculatedColumnFormula>
      <xmlColumnPr mapId="2" xpath="/Wettbewerbsuntersuchung/Q_2_4_1/NachfrageAnzahl" xmlDataType="decimal"/>
    </tableColumn>
    <tableColumn id="4" xr3:uid="{0E925F0C-110F-41CD-BA6F-831AC8D592E6}" uniqueName="AngebotAnzahl" name="Anzahl Angebote" dataDxfId="212" dataCellStyle="Standard 2">
      <calculatedColumnFormula>'2 Vorleistungsmarkt'!C154</calculatedColumnFormula>
      <xmlColumnPr mapId="2" xpath="/Wettbewerbsuntersuchung/Q_2_4_1/AngebotAnzahl" xmlDataType="decimal"/>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88D3CE8-CBD6-41A8-B675-27FFBE3ECB94}" name="_2.4.2" displayName="_2.4.2" ref="B113:D116" tableType="xml" totalsRowShown="0" headerRowDxfId="211">
  <autoFilter ref="B113:D116" xr:uid="{B88D3CE8-CBD6-41A8-B675-27FFBE3ECB94}"/>
  <tableColumns count="3">
    <tableColumn id="1" xr3:uid="{CE67F663-4B2D-408C-9B58-C0C80D695330}" uniqueName="Name" name="Name" dataDxfId="210" dataCellStyle="Standard 2">
      <calculatedColumnFormula>'1 Unternehmensangaben'!$A$12</calculatedColumnFormula>
      <xmlColumnPr mapId="2" xpath="/Wettbewerbsuntersuchung/Q_2_4_2/Name" xmlDataType="string"/>
    </tableColumn>
    <tableColumn id="2" xr3:uid="{EDA6B893-3193-481C-923D-B43776B3C2AF}" uniqueName="Jahr" name="Jahr" dataDxfId="209" dataCellStyle="Standard 2">
      <calculatedColumnFormula>'2 Vorleistungsmarkt'!#REF!</calculatedColumnFormula>
      <xmlColumnPr mapId="2" xpath="/Wettbewerbsuntersuchung/Q_2_4_2/Jahr" xmlDataType="gYear"/>
    </tableColumn>
    <tableColumn id="3" xr3:uid="{143CA0EB-1E07-47E8-8DF1-4B2C230DC42A}" uniqueName="Anzahl" name="Anzahl" dataDxfId="208" dataCellStyle="Standard 2">
      <calculatedColumnFormula>'2 Vorleistungsmarkt'!#REF!</calculatedColumnFormula>
      <xmlColumnPr mapId="2" xpath="/Wettbewerbsuntersuchung/Q_2_4_2/Anzahl" xmlDataType="decimal"/>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D0592AD-1A98-4A24-935C-866CB581B2D2}" name="_2.4.3" displayName="_2.4.3" ref="B118:D121" tableType="xml" totalsRowShown="0" headerRowDxfId="207">
  <autoFilter ref="B118:D121" xr:uid="{2D0592AD-1A98-4A24-935C-866CB581B2D2}"/>
  <tableColumns count="3">
    <tableColumn id="1" xr3:uid="{5C3E896D-041B-486D-AF41-2673CA4979C1}" uniqueName="Name" name="Name" dataDxfId="206" dataCellStyle="Standard 2">
      <calculatedColumnFormula>'1 Unternehmensangaben'!$A$12</calculatedColumnFormula>
      <xmlColumnPr mapId="2" xpath="/Wettbewerbsuntersuchung/Q_2_4_3/Name" xmlDataType="string"/>
    </tableColumn>
    <tableColumn id="2" xr3:uid="{97851594-74F8-45C9-8F31-7FD295DE42F8}" uniqueName="Jahr" name="Jahr" dataDxfId="205" dataCellStyle="Standard 2">
      <calculatedColumnFormula>'2 Vorleistungsmarkt'!#REF!</calculatedColumnFormula>
      <xmlColumnPr mapId="2" xpath="/Wettbewerbsuntersuchung/Q_2_4_3/Jahr" xmlDataType="gYear"/>
    </tableColumn>
    <tableColumn id="3" xr3:uid="{D9AD2D73-CAFA-4EAB-8A3A-CDAF33283200}" uniqueName="Anzahl" name="Anzahl" dataDxfId="204" dataCellStyle="Standard 2">
      <calculatedColumnFormula>'2 Vorleistungsmarkt'!#REF!</calculatedColumnFormula>
      <xmlColumnPr mapId="2" xpath="/Wettbewerbsuntersuchung/Q_2_4_3/Anzahl" xmlDataType="decimal"/>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ED71CC0-3D6B-435A-993A-4DBA5E147FD3}" name="_2.4.4" displayName="_2.4.4" ref="B123:D126" tableType="xml" totalsRowShown="0" headerRowDxfId="203">
  <autoFilter ref="B123:D126" xr:uid="{5ED71CC0-3D6B-435A-993A-4DBA5E147FD3}"/>
  <tableColumns count="3">
    <tableColumn id="1" xr3:uid="{8073A487-4E49-4402-9D5F-584668C0CA63}" uniqueName="Name" name="Name" dataDxfId="202" dataCellStyle="Standard 2">
      <calculatedColumnFormula>'1 Unternehmensangaben'!$A$12</calculatedColumnFormula>
      <xmlColumnPr mapId="2" xpath="/Wettbewerbsuntersuchung/Q_2_4_4/Name" xmlDataType="string"/>
    </tableColumn>
    <tableColumn id="2" xr3:uid="{8AAAF661-6966-4D64-81C1-D476099CF228}" uniqueName="Jahr" name="Jahr" dataDxfId="201" dataCellStyle="Standard 2">
      <calculatedColumnFormula>'2 Vorleistungsmarkt'!#REF!</calculatedColumnFormula>
      <xmlColumnPr mapId="2" xpath="/Wettbewerbsuntersuchung/Q_2_4_4/Jahr" xmlDataType="gYear"/>
    </tableColumn>
    <tableColumn id="3" xr3:uid="{76E9337E-DCF3-4191-BFF6-D4AB99BBA2CE}" uniqueName="Anzahl" name="Anzahl" dataDxfId="200" dataCellStyle="Standard 2">
      <calculatedColumnFormula>'2 Vorleistungsmarkt'!#REF!</calculatedColumnFormula>
      <xmlColumnPr mapId="2" xpath="/Wettbewerbsuntersuchung/Q_2_4_4/Anzahl" xmlDataType="decimal"/>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DFE7425-714B-4207-9EB8-017600AE84DF}" name="_2.4.5" displayName="_2.4.5" ref="B128:D131" tableType="xml" totalsRowShown="0" headerRowDxfId="199">
  <autoFilter ref="B128:D131" xr:uid="{1DFE7425-714B-4207-9EB8-017600AE84DF}"/>
  <tableColumns count="3">
    <tableColumn id="1" xr3:uid="{D16B596C-873B-428D-BFDF-2A57F7C04B84}" uniqueName="Name" name="Name" dataDxfId="198" dataCellStyle="Standard 2">
      <calculatedColumnFormula>'1 Unternehmensangaben'!$A$12</calculatedColumnFormula>
      <xmlColumnPr mapId="2" xpath="/Wettbewerbsuntersuchung/Q_2_4_5/Name" xmlDataType="string"/>
    </tableColumn>
    <tableColumn id="2" xr3:uid="{5170E260-73AB-438B-AF47-88B4DA88564C}" uniqueName="Jahr" name="Jahr" dataDxfId="197" dataCellStyle="Standard 2">
      <calculatedColumnFormula>'2 Vorleistungsmarkt'!#REF!</calculatedColumnFormula>
      <xmlColumnPr mapId="2" xpath="/Wettbewerbsuntersuchung/Q_2_4_5/Jahr" xmlDataType="gYear"/>
    </tableColumn>
    <tableColumn id="3" xr3:uid="{83629906-44A0-407A-8A98-9CB6E289FBA1}" uniqueName="Anzahl" name="Anzahl" dataDxfId="196" dataCellStyle="Standard 2">
      <calculatedColumnFormula>'2 Vorleistungsmarkt'!#REF!</calculatedColumnFormula>
      <xmlColumnPr mapId="2" xpath="/Wettbewerbsuntersuchung/Q_2_4_5/Anzahl" xmlDataType="decimal"/>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906F239-E3F0-4B62-8710-E9B4197B4DCE}" name="_2.4.6" displayName="_2.4.6" ref="B133:D136" tableType="xml" totalsRowShown="0" headerRowDxfId="195">
  <autoFilter ref="B133:D136" xr:uid="{F906F239-E3F0-4B62-8710-E9B4197B4DCE}"/>
  <tableColumns count="3">
    <tableColumn id="1" xr3:uid="{E6DBF68B-7F85-4FC9-8646-174E9D43E8F3}" uniqueName="Name" name="Name" dataDxfId="194" dataCellStyle="Standard 2">
      <calculatedColumnFormula>'1 Unternehmensangaben'!$A$12</calculatedColumnFormula>
      <xmlColumnPr mapId="2" xpath="/Wettbewerbsuntersuchung/Q_2_4_6/Name" xmlDataType="string"/>
    </tableColumn>
    <tableColumn id="2" xr3:uid="{8D090314-E341-4392-B141-70B9838FE790}" uniqueName="Jahr" name="Jahr" dataDxfId="193" dataCellStyle="Standard 2">
      <calculatedColumnFormula>'2 Vorleistungsmarkt'!#REF!</calculatedColumnFormula>
      <xmlColumnPr mapId="2" xpath="/Wettbewerbsuntersuchung/Q_2_4_6/Jahr" xmlDataType="gYear"/>
    </tableColumn>
    <tableColumn id="3" xr3:uid="{1ACBA157-7EFE-4511-B593-81FC1366EF23}" uniqueName="Anzahl" name="Anzahl" dataDxfId="192" dataCellStyle="Standard 2">
      <calculatedColumnFormula>'2 Vorleistungsmarkt'!#REF!</calculatedColumnFormula>
      <xmlColumnPr mapId="2" xpath="/Wettbewerbsuntersuchung/Q_2_4_6/Anzahl" xmlDataType="decimal"/>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AC1D104-2A49-452A-8933-A2EEF61E53CC}" name="_2.4.7" displayName="_2.4.7" ref="B138:D141" tableType="xml" totalsRowShown="0" headerRowDxfId="191">
  <autoFilter ref="B138:D141" xr:uid="{8AC1D104-2A49-452A-8933-A2EEF61E53CC}"/>
  <tableColumns count="3">
    <tableColumn id="1" xr3:uid="{43E329DB-5E20-4EBA-A44F-3216F27BD1D0}" uniqueName="Name" name="Name" dataDxfId="190" dataCellStyle="Standard 2">
      <calculatedColumnFormula>'1 Unternehmensangaben'!$A$12</calculatedColumnFormula>
      <xmlColumnPr mapId="2" xpath="/Wettbewerbsuntersuchung/Q_2_4_7/Name" xmlDataType="string"/>
    </tableColumn>
    <tableColumn id="2" xr3:uid="{6D622764-0392-4E87-BA80-EACFD44B671F}" uniqueName="Jahr" name="Jahr" dataDxfId="189" dataCellStyle="Standard 2">
      <calculatedColumnFormula>'2 Vorleistungsmarkt'!#REF!</calculatedColumnFormula>
      <xmlColumnPr mapId="2" xpath="/Wettbewerbsuntersuchung/Q_2_4_7/Jahr" xmlDataType="gYear"/>
    </tableColumn>
    <tableColumn id="3" xr3:uid="{88D736EE-C161-4C9E-A645-F9691133F8C3}" uniqueName="Anzahl" name="Anzahl" dataDxfId="188" dataCellStyle="Standard 2">
      <calculatedColumnFormula>'2 Vorleistungsmarkt'!#REF!</calculatedColumnFormula>
      <xmlColumnPr mapId="2" xpath="/Wettbewerbsuntersuchung/Q_2_4_7/Anzahl"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 xr6:uid="{B7DA2A19-DF18-42F7-A7C4-6D7FDD28C132}" r="A12" connectionId="0">
    <xmlCellPr id="1" xr6:uid="{5A6C44CC-D034-45D7-9C8E-17A9D874C8D7}" uniqueName="Name">
      <xmlPr mapId="2" xpath="/Wettbewerbsuntersuchung/Q_1_1-Q_1_4/Name" xmlDataType="string"/>
    </xmlCellPr>
  </singleXmlCell>
  <singleXmlCell id="3" xr6:uid="{5D9108A1-2190-4F69-8541-23E087574D86}" r="A17" connectionId="0">
    <xmlCellPr id="1" xr6:uid="{2C93063C-8D37-4B5B-8B61-1EDAED2BDAD0}" uniqueName="Ansprechpartner">
      <xmlPr mapId="2" xpath="/Wettbewerbsuntersuchung/Q_1_1-Q_1_4/Ansprechpartner" xmlDataType="string"/>
    </xmlCellPr>
  </singleXmlCell>
  <singleXmlCell id="5" xr6:uid="{C2A53554-6D95-47B3-A6AC-19CE8CCF0E1A}" r="G22" connectionId="0">
    <xmlCellPr id="1" xr6:uid="{234A33B5-04EB-4547-85BB-013A92844FC2}" uniqueName="Geschäftsmodell">
      <xmlPr mapId="2" xpath="/Wettbewerbsuntersuchung/Q_1_1-Q_1_4/Geschäftsmodell" xmlDataType="string"/>
    </xmlCellPr>
  </singleXmlCell>
  <singleXmlCell id="17" xr6:uid="{4015E3DC-A8C4-44DF-9CF4-44D1047B0315}" r="G27" connectionId="0">
    <xmlCellPr id="1" xr6:uid="{4A5029A3-902F-40BC-9CA0-A78F5EF075DE}" uniqueName="Markt">
      <xmlPr mapId="2" xpath="/Wettbewerbsuntersuchung/Q_1_1-Q_1_4/Markt" xmlDataType="string"/>
    </xmlCellPr>
  </singleXmlCell>
</singleXmlCell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12.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tableSingleCells" Target="../tables/tableSingleCells1.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6.xml"/><Relationship Id="rId18" Type="http://schemas.openxmlformats.org/officeDocument/2006/relationships/ctrlProp" Target="../ctrlProps/ctrlProp31.xml"/><Relationship Id="rId26" Type="http://schemas.openxmlformats.org/officeDocument/2006/relationships/ctrlProp" Target="../ctrlProps/ctrlProp39.xml"/><Relationship Id="rId39" Type="http://schemas.openxmlformats.org/officeDocument/2006/relationships/ctrlProp" Target="../ctrlProps/ctrlProp52.xml"/><Relationship Id="rId21" Type="http://schemas.openxmlformats.org/officeDocument/2006/relationships/ctrlProp" Target="../ctrlProps/ctrlProp34.xml"/><Relationship Id="rId34" Type="http://schemas.openxmlformats.org/officeDocument/2006/relationships/ctrlProp" Target="../ctrlProps/ctrlProp47.xml"/><Relationship Id="rId42" Type="http://schemas.openxmlformats.org/officeDocument/2006/relationships/ctrlProp" Target="../ctrlProps/ctrlProp55.xml"/><Relationship Id="rId47" Type="http://schemas.openxmlformats.org/officeDocument/2006/relationships/ctrlProp" Target="../ctrlProps/ctrlProp60.xml"/><Relationship Id="rId50" Type="http://schemas.openxmlformats.org/officeDocument/2006/relationships/ctrlProp" Target="../ctrlProps/ctrlProp63.xml"/><Relationship Id="rId55" Type="http://schemas.openxmlformats.org/officeDocument/2006/relationships/ctrlProp" Target="../ctrlProps/ctrlProp68.xml"/><Relationship Id="rId7" Type="http://schemas.openxmlformats.org/officeDocument/2006/relationships/ctrlProp" Target="../ctrlProps/ctrlProp20.xml"/><Relationship Id="rId2" Type="http://schemas.openxmlformats.org/officeDocument/2006/relationships/drawing" Target="../drawings/drawing5.xml"/><Relationship Id="rId16" Type="http://schemas.openxmlformats.org/officeDocument/2006/relationships/ctrlProp" Target="../ctrlProps/ctrlProp29.xml"/><Relationship Id="rId29" Type="http://schemas.openxmlformats.org/officeDocument/2006/relationships/ctrlProp" Target="../ctrlProps/ctrlProp42.xml"/><Relationship Id="rId11" Type="http://schemas.openxmlformats.org/officeDocument/2006/relationships/ctrlProp" Target="../ctrlProps/ctrlProp24.xml"/><Relationship Id="rId24" Type="http://schemas.openxmlformats.org/officeDocument/2006/relationships/ctrlProp" Target="../ctrlProps/ctrlProp37.xml"/><Relationship Id="rId32" Type="http://schemas.openxmlformats.org/officeDocument/2006/relationships/ctrlProp" Target="../ctrlProps/ctrlProp45.xml"/><Relationship Id="rId37" Type="http://schemas.openxmlformats.org/officeDocument/2006/relationships/ctrlProp" Target="../ctrlProps/ctrlProp50.xml"/><Relationship Id="rId40" Type="http://schemas.openxmlformats.org/officeDocument/2006/relationships/ctrlProp" Target="../ctrlProps/ctrlProp53.xml"/><Relationship Id="rId45" Type="http://schemas.openxmlformats.org/officeDocument/2006/relationships/ctrlProp" Target="../ctrlProps/ctrlProp58.xml"/><Relationship Id="rId53" Type="http://schemas.openxmlformats.org/officeDocument/2006/relationships/ctrlProp" Target="../ctrlProps/ctrlProp66.xml"/><Relationship Id="rId5" Type="http://schemas.openxmlformats.org/officeDocument/2006/relationships/ctrlProp" Target="../ctrlProps/ctrlProp18.xml"/><Relationship Id="rId10" Type="http://schemas.openxmlformats.org/officeDocument/2006/relationships/ctrlProp" Target="../ctrlProps/ctrlProp23.xml"/><Relationship Id="rId19" Type="http://schemas.openxmlformats.org/officeDocument/2006/relationships/ctrlProp" Target="../ctrlProps/ctrlProp32.xml"/><Relationship Id="rId31" Type="http://schemas.openxmlformats.org/officeDocument/2006/relationships/ctrlProp" Target="../ctrlProps/ctrlProp44.xml"/><Relationship Id="rId44" Type="http://schemas.openxmlformats.org/officeDocument/2006/relationships/ctrlProp" Target="../ctrlProps/ctrlProp57.xml"/><Relationship Id="rId52" Type="http://schemas.openxmlformats.org/officeDocument/2006/relationships/ctrlProp" Target="../ctrlProps/ctrlProp65.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 Id="rId22" Type="http://schemas.openxmlformats.org/officeDocument/2006/relationships/ctrlProp" Target="../ctrlProps/ctrlProp35.xml"/><Relationship Id="rId27" Type="http://schemas.openxmlformats.org/officeDocument/2006/relationships/ctrlProp" Target="../ctrlProps/ctrlProp40.xml"/><Relationship Id="rId30" Type="http://schemas.openxmlformats.org/officeDocument/2006/relationships/ctrlProp" Target="../ctrlProps/ctrlProp43.xml"/><Relationship Id="rId35" Type="http://schemas.openxmlformats.org/officeDocument/2006/relationships/ctrlProp" Target="../ctrlProps/ctrlProp48.xml"/><Relationship Id="rId43" Type="http://schemas.openxmlformats.org/officeDocument/2006/relationships/ctrlProp" Target="../ctrlProps/ctrlProp56.xml"/><Relationship Id="rId48" Type="http://schemas.openxmlformats.org/officeDocument/2006/relationships/ctrlProp" Target="../ctrlProps/ctrlProp61.xml"/><Relationship Id="rId8" Type="http://schemas.openxmlformats.org/officeDocument/2006/relationships/ctrlProp" Target="../ctrlProps/ctrlProp21.xml"/><Relationship Id="rId51" Type="http://schemas.openxmlformats.org/officeDocument/2006/relationships/ctrlProp" Target="../ctrlProps/ctrlProp64.xml"/><Relationship Id="rId3" Type="http://schemas.openxmlformats.org/officeDocument/2006/relationships/vmlDrawing" Target="../drawings/vmlDrawing3.vml"/><Relationship Id="rId12" Type="http://schemas.openxmlformats.org/officeDocument/2006/relationships/ctrlProp" Target="../ctrlProps/ctrlProp25.xml"/><Relationship Id="rId17" Type="http://schemas.openxmlformats.org/officeDocument/2006/relationships/ctrlProp" Target="../ctrlProps/ctrlProp30.xml"/><Relationship Id="rId25" Type="http://schemas.openxmlformats.org/officeDocument/2006/relationships/ctrlProp" Target="../ctrlProps/ctrlProp38.xml"/><Relationship Id="rId33" Type="http://schemas.openxmlformats.org/officeDocument/2006/relationships/ctrlProp" Target="../ctrlProps/ctrlProp46.xml"/><Relationship Id="rId38" Type="http://schemas.openxmlformats.org/officeDocument/2006/relationships/ctrlProp" Target="../ctrlProps/ctrlProp51.xml"/><Relationship Id="rId46" Type="http://schemas.openxmlformats.org/officeDocument/2006/relationships/ctrlProp" Target="../ctrlProps/ctrlProp59.xml"/><Relationship Id="rId20" Type="http://schemas.openxmlformats.org/officeDocument/2006/relationships/ctrlProp" Target="../ctrlProps/ctrlProp33.xml"/><Relationship Id="rId41" Type="http://schemas.openxmlformats.org/officeDocument/2006/relationships/ctrlProp" Target="../ctrlProps/ctrlProp54.xml"/><Relationship Id="rId54" Type="http://schemas.openxmlformats.org/officeDocument/2006/relationships/ctrlProp" Target="../ctrlProps/ctrlProp67.xml"/><Relationship Id="rId1" Type="http://schemas.openxmlformats.org/officeDocument/2006/relationships/printerSettings" Target="../printerSettings/printerSettings6.bin"/><Relationship Id="rId6" Type="http://schemas.openxmlformats.org/officeDocument/2006/relationships/ctrlProp" Target="../ctrlProps/ctrlProp19.xml"/><Relationship Id="rId15" Type="http://schemas.openxmlformats.org/officeDocument/2006/relationships/ctrlProp" Target="../ctrlProps/ctrlProp28.xml"/><Relationship Id="rId23" Type="http://schemas.openxmlformats.org/officeDocument/2006/relationships/ctrlProp" Target="../ctrlProps/ctrlProp36.xml"/><Relationship Id="rId28" Type="http://schemas.openxmlformats.org/officeDocument/2006/relationships/ctrlProp" Target="../ctrlProps/ctrlProp41.xml"/><Relationship Id="rId36" Type="http://schemas.openxmlformats.org/officeDocument/2006/relationships/ctrlProp" Target="../ctrlProps/ctrlProp49.xml"/><Relationship Id="rId49" Type="http://schemas.openxmlformats.org/officeDocument/2006/relationships/ctrlProp" Target="../ctrlProps/ctrlProp6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71.xml"/><Relationship Id="rId5" Type="http://schemas.openxmlformats.org/officeDocument/2006/relationships/ctrlProp" Target="../ctrlProps/ctrlProp70.xml"/><Relationship Id="rId4" Type="http://schemas.openxmlformats.org/officeDocument/2006/relationships/ctrlProp" Target="../ctrlProps/ctrlProp6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6330A-0A5E-4134-9959-44B411F83289}">
  <sheetPr codeName="Tabelle1"/>
  <dimension ref="A5:N72"/>
  <sheetViews>
    <sheetView showGridLines="0" tabSelected="1" topLeftCell="A51" zoomScale="130" zoomScaleNormal="130" zoomScaleSheetLayoutView="145" workbookViewId="0"/>
  </sheetViews>
  <sheetFormatPr baseColWidth="10" defaultColWidth="8" defaultRowHeight="14.25"/>
  <cols>
    <col min="1" max="1" width="8" style="3"/>
    <col min="2" max="16384" width="8" style="2"/>
  </cols>
  <sheetData>
    <row r="5" spans="1:13">
      <c r="M5" s="2" t="s">
        <v>248</v>
      </c>
    </row>
    <row r="7" spans="1:13" ht="17.649999999999999">
      <c r="A7" s="1" t="s">
        <v>0</v>
      </c>
    </row>
    <row r="8" spans="1:13" ht="14.1" customHeight="1">
      <c r="L8" s="2" t="s">
        <v>248</v>
      </c>
    </row>
    <row r="9" spans="1:13" s="5" customFormat="1" ht="14.1" customHeight="1">
      <c r="A9" s="4" t="s">
        <v>1</v>
      </c>
    </row>
    <row r="10" spans="1:13" s="5" customFormat="1" ht="14.1" customHeight="1">
      <c r="A10" s="4" t="s">
        <v>206</v>
      </c>
    </row>
    <row r="11" spans="1:13" s="5" customFormat="1" ht="14.1" customHeight="1">
      <c r="A11" s="4" t="s">
        <v>207</v>
      </c>
    </row>
    <row r="12" spans="1:13" s="5" customFormat="1" ht="14.1" customHeight="1">
      <c r="A12" s="4" t="s">
        <v>208</v>
      </c>
    </row>
    <row r="13" spans="1:13" s="5" customFormat="1" ht="14.1" customHeight="1">
      <c r="A13" s="4" t="s">
        <v>209</v>
      </c>
    </row>
    <row r="14" spans="1:13" s="5" customFormat="1" ht="14.1" customHeight="1">
      <c r="A14" s="4"/>
    </row>
    <row r="15" spans="1:13" s="5" customFormat="1" ht="14.1" customHeight="1">
      <c r="A15" s="182" t="s">
        <v>2</v>
      </c>
    </row>
    <row r="16" spans="1:13" s="5" customFormat="1" ht="14.1" customHeight="1">
      <c r="A16" s="4" t="s">
        <v>3</v>
      </c>
    </row>
    <row r="17" spans="1:14" s="5" customFormat="1" ht="14.1" customHeight="1">
      <c r="A17" s="4"/>
    </row>
    <row r="18" spans="1:14" s="5" customFormat="1" ht="9.9499999999999993" customHeight="1">
      <c r="A18" s="182" t="s">
        <v>4</v>
      </c>
    </row>
    <row r="19" spans="1:14" s="5" customFormat="1" ht="14.1" customHeight="1">
      <c r="A19" s="4"/>
    </row>
    <row r="20" spans="1:14" s="5" customFormat="1" ht="9.9499999999999993" customHeight="1">
      <c r="A20" s="182" t="s">
        <v>5</v>
      </c>
    </row>
    <row r="21" spans="1:14" s="5" customFormat="1" ht="14.1" customHeight="1">
      <c r="A21" s="4" t="s">
        <v>6</v>
      </c>
    </row>
    <row r="22" spans="1:14" s="5" customFormat="1" ht="14.1" customHeight="1">
      <c r="A22" s="4" t="s">
        <v>7</v>
      </c>
    </row>
    <row r="23" spans="1:14" s="5" customFormat="1" ht="14.1" customHeight="1">
      <c r="A23" s="4"/>
    </row>
    <row r="24" spans="1:14" s="5" customFormat="1" ht="14.1" customHeight="1">
      <c r="A24" s="4" t="s">
        <v>369</v>
      </c>
    </row>
    <row r="25" spans="1:14" s="5" customFormat="1" ht="14.1" customHeight="1">
      <c r="A25" s="4" t="s">
        <v>371</v>
      </c>
    </row>
    <row r="26" spans="1:14" s="5" customFormat="1" ht="14.1" customHeight="1">
      <c r="A26" s="4" t="s">
        <v>370</v>
      </c>
    </row>
    <row r="27" spans="1:14" s="5" customFormat="1" ht="14.1" customHeight="1">
      <c r="A27" s="4"/>
    </row>
    <row r="28" spans="1:14" s="5" customFormat="1" ht="14.1" customHeight="1">
      <c r="A28" s="182" t="s">
        <v>210</v>
      </c>
    </row>
    <row r="29" spans="1:14" s="5" customFormat="1" ht="14.1" customHeight="1">
      <c r="A29" s="4"/>
      <c r="M29" s="6"/>
      <c r="N29" s="6"/>
    </row>
    <row r="30" spans="1:14" s="5" customFormat="1" ht="14.1" customHeight="1">
      <c r="A30" s="185" t="s">
        <v>8</v>
      </c>
    </row>
    <row r="31" spans="1:14" s="5" customFormat="1" ht="11.65">
      <c r="A31" s="188" t="s">
        <v>235</v>
      </c>
    </row>
    <row r="32" spans="1:14" s="5" customFormat="1" ht="14.1" customHeight="1">
      <c r="A32" s="188" t="s">
        <v>236</v>
      </c>
    </row>
    <row r="33" spans="1:7" s="5" customFormat="1" ht="14.1" customHeight="1">
      <c r="A33" s="4" t="s">
        <v>9</v>
      </c>
    </row>
    <row r="34" spans="1:7" s="5" customFormat="1" ht="14.1" customHeight="1">
      <c r="A34" s="188" t="s">
        <v>237</v>
      </c>
    </row>
    <row r="35" spans="1:7" s="5" customFormat="1" ht="14.1" customHeight="1">
      <c r="A35" s="4" t="s">
        <v>10</v>
      </c>
    </row>
    <row r="36" spans="1:7" s="5" customFormat="1" ht="14.1" customHeight="1">
      <c r="A36" s="4" t="s">
        <v>11</v>
      </c>
    </row>
    <row r="37" spans="1:7" s="5" customFormat="1" ht="14.1" customHeight="1">
      <c r="A37" s="189" t="s">
        <v>238</v>
      </c>
    </row>
    <row r="38" spans="1:7" s="5" customFormat="1" ht="14.1" customHeight="1">
      <c r="A38" s="4" t="s">
        <v>12</v>
      </c>
    </row>
    <row r="39" spans="1:7" s="5" customFormat="1" ht="14.1" customHeight="1">
      <c r="A39" s="189" t="s">
        <v>239</v>
      </c>
    </row>
    <row r="40" spans="1:7" s="5" customFormat="1" ht="8.1" customHeight="1">
      <c r="A40" s="183"/>
    </row>
    <row r="41" spans="1:7" s="5" customFormat="1" ht="14.1" customHeight="1">
      <c r="A41" s="186" t="s">
        <v>229</v>
      </c>
    </row>
    <row r="42" spans="1:7" s="5" customFormat="1" ht="14.1" customHeight="1">
      <c r="A42" s="5" t="s">
        <v>231</v>
      </c>
    </row>
    <row r="43" spans="1:7" s="5" customFormat="1" ht="14.1" customHeight="1">
      <c r="A43" s="4" t="s">
        <v>230</v>
      </c>
    </row>
    <row r="44" spans="1:7" s="5" customFormat="1" ht="8.1" customHeight="1">
      <c r="A44" s="4"/>
    </row>
    <row r="45" spans="1:7" s="5" customFormat="1" ht="14.1" customHeight="1">
      <c r="A45" s="314" t="s">
        <v>229</v>
      </c>
      <c r="B45"/>
      <c r="C45"/>
      <c r="D45"/>
      <c r="E45"/>
      <c r="F45"/>
      <c r="G45"/>
    </row>
    <row r="46" spans="1:7" s="5" customFormat="1" ht="14.1" customHeight="1">
      <c r="A46" s="187" t="s">
        <v>232</v>
      </c>
      <c r="B46"/>
      <c r="C46"/>
      <c r="D46"/>
      <c r="E46"/>
      <c r="F46"/>
      <c r="G46"/>
    </row>
    <row r="47" spans="1:7" s="5" customFormat="1" ht="14.1" customHeight="1">
      <c r="A47" s="4" t="s">
        <v>299</v>
      </c>
    </row>
    <row r="48" spans="1:7" s="5" customFormat="1" ht="8.1" customHeight="1">
      <c r="A48" s="4"/>
    </row>
    <row r="49" spans="1:1" s="5" customFormat="1" ht="14.1" customHeight="1">
      <c r="A49" s="204" t="s">
        <v>229</v>
      </c>
    </row>
    <row r="50" spans="1:1" s="5" customFormat="1" ht="14.1" customHeight="1">
      <c r="A50" s="5" t="s">
        <v>233</v>
      </c>
    </row>
    <row r="51" spans="1:1" s="5" customFormat="1" ht="14.1" customHeight="1">
      <c r="A51" s="4" t="s">
        <v>234</v>
      </c>
    </row>
    <row r="52" spans="1:1" s="5" customFormat="1" ht="8.1" customHeight="1">
      <c r="A52" s="4"/>
    </row>
    <row r="53" spans="1:1" s="5" customFormat="1" ht="14.1" customHeight="1">
      <c r="A53" s="315" t="s">
        <v>229</v>
      </c>
    </row>
    <row r="54" spans="1:1" s="5" customFormat="1" ht="14.1" customHeight="1">
      <c r="A54" s="5" t="s">
        <v>240</v>
      </c>
    </row>
    <row r="55" spans="1:1" s="5" customFormat="1" ht="14.1" customHeight="1">
      <c r="A55" s="5" t="s">
        <v>241</v>
      </c>
    </row>
    <row r="56" spans="1:1" s="5" customFormat="1" ht="14.1" customHeight="1">
      <c r="A56" s="5" t="s">
        <v>242</v>
      </c>
    </row>
    <row r="57" spans="1:1" s="5" customFormat="1" ht="14.1" customHeight="1">
      <c r="A57" s="5" t="s">
        <v>243</v>
      </c>
    </row>
    <row r="58" spans="1:1" s="5" customFormat="1" ht="8.1" customHeight="1"/>
    <row r="59" spans="1:1" s="5" customFormat="1" ht="15" customHeight="1">
      <c r="A59" s="5" t="s">
        <v>244</v>
      </c>
    </row>
    <row r="60" spans="1:1" s="5" customFormat="1" ht="15" customHeight="1">
      <c r="A60" s="5" t="s">
        <v>245</v>
      </c>
    </row>
    <row r="61" spans="1:1" s="5" customFormat="1" ht="15" customHeight="1">
      <c r="A61" s="5" t="s">
        <v>246</v>
      </c>
    </row>
    <row r="62" spans="1:1" s="5" customFormat="1" ht="15" customHeight="1">
      <c r="A62" s="5" t="s">
        <v>247</v>
      </c>
    </row>
    <row r="63" spans="1:1" s="5" customFormat="1" ht="15" customHeight="1"/>
    <row r="64" spans="1:1" s="5" customFormat="1" ht="14.1" customHeight="1">
      <c r="A64" s="185" t="s">
        <v>13</v>
      </c>
    </row>
    <row r="65" spans="1:1" s="5" customFormat="1" ht="14.1" customHeight="1">
      <c r="A65" s="4" t="s">
        <v>14</v>
      </c>
    </row>
    <row r="66" spans="1:1" s="5" customFormat="1" ht="9.9499999999999993" customHeight="1">
      <c r="A66" s="182" t="s">
        <v>15</v>
      </c>
    </row>
    <row r="67" spans="1:1" s="5" customFormat="1" ht="14.1" customHeight="1">
      <c r="A67" s="7" t="s">
        <v>16</v>
      </c>
    </row>
    <row r="68" spans="1:1" s="5" customFormat="1" ht="14.1" customHeight="1">
      <c r="A68" s="7" t="s">
        <v>17</v>
      </c>
    </row>
    <row r="69" spans="1:1" s="5" customFormat="1" ht="14.1" customHeight="1">
      <c r="A69" s="7" t="s">
        <v>18</v>
      </c>
    </row>
    <row r="70" spans="1:1" s="5" customFormat="1" ht="14.1" customHeight="1">
      <c r="A70" s="184"/>
    </row>
    <row r="71" spans="1:1" s="5" customFormat="1" ht="14.1" customHeight="1">
      <c r="A71" s="7"/>
    </row>
    <row r="72" spans="1:1">
      <c r="A72" s="4"/>
    </row>
  </sheetData>
  <sheetProtection algorithmName="SHA-512" hashValue="8S8V36IszgaPxUX37tqaSdA8smvsnjtci0loaJozubPXmoCMsJwwg1/gY12nNr/RRDBPiacB58AxfL0IVcC00Q==" saltValue="XNbv0hP/Iyy2UuinBW/xMg==" spinCount="100000" sheet="1" selectLockedCells="1"/>
  <conditionalFormatting sqref="A45">
    <cfRule type="expression" dxfId="43" priority="2">
      <formula>$A$207="Ja"</formula>
    </cfRule>
  </conditionalFormatting>
  <pageMargins left="0.82677165354330717" right="0.23622047244094491" top="0.74803149606299213" bottom="0.74803149606299213" header="0.31496062992125984" footer="0.31496062992125984"/>
  <pageSetup paperSize="9" scale="70" orientation="portrait" r:id="rId1"/>
  <headerFooter differentFirst="1"/>
  <drawing r:id="rId2"/>
  <extLst>
    <ext xmlns:x14="http://schemas.microsoft.com/office/spreadsheetml/2009/9/main" uri="{78C0D931-6437-407d-A8EE-F0AAD7539E65}">
      <x14:conditionalFormattings>
        <x14:conditionalFormatting xmlns:xm="http://schemas.microsoft.com/office/excel/2006/main">
          <x14:cfRule type="expression" priority="37" id="{5B88E3D9-FAE9-48FB-B633-EBE1EFB1F2D9}">
            <xm:f>$U$225&lt;&gt;'1 Unternehmensangaben'!#REF!</xm:f>
            <x14:dxf>
              <font>
                <color theme="0" tint="-0.24994659260841701"/>
              </font>
              <fill>
                <patternFill patternType="solid">
                  <bgColor theme="0" tint="-0.499984740745262"/>
                </patternFill>
              </fill>
            </x14:dxf>
          </x14:cfRule>
          <xm:sqref>A49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6AA9E-77CC-4616-AEE4-1E69B92A9B8D}">
  <dimension ref="A1:AE99"/>
  <sheetViews>
    <sheetView zoomScale="85" zoomScaleNormal="85" zoomScaleSheetLayoutView="85" workbookViewId="0"/>
  </sheetViews>
  <sheetFormatPr baseColWidth="10" defaultColWidth="11" defaultRowHeight="13.5"/>
  <cols>
    <col min="1" max="1" width="5.75" style="96" customWidth="1"/>
    <col min="2" max="2" width="5.875" style="96" customWidth="1"/>
    <col min="3" max="3" width="5.25" style="96" customWidth="1"/>
    <col min="4" max="15" width="11" style="96"/>
    <col min="16" max="16" width="40.625" style="96" customWidth="1"/>
    <col min="17" max="16384" width="11" style="96"/>
  </cols>
  <sheetData>
    <row r="1" spans="1:31" ht="19.5" customHeight="1">
      <c r="A1" s="126" t="s">
        <v>376</v>
      </c>
      <c r="B1" s="127"/>
      <c r="C1" s="127"/>
      <c r="D1" s="127"/>
      <c r="E1" s="127"/>
      <c r="F1" s="127"/>
      <c r="G1" s="115"/>
      <c r="H1" s="115"/>
      <c r="I1" s="115"/>
      <c r="J1" s="115"/>
      <c r="K1" s="115"/>
      <c r="L1" s="115"/>
      <c r="M1" s="115"/>
      <c r="N1" s="115"/>
      <c r="O1" s="115"/>
      <c r="P1" s="116"/>
    </row>
    <row r="2" spans="1:31" ht="5.0999999999999996" customHeight="1">
      <c r="A2" s="117"/>
      <c r="B2" s="98"/>
      <c r="C2" s="98"/>
      <c r="P2" s="118"/>
    </row>
    <row r="3" spans="1:31" ht="15" customHeight="1">
      <c r="A3" s="117" t="s">
        <v>173</v>
      </c>
      <c r="B3" s="98"/>
      <c r="C3" s="98"/>
      <c r="P3" s="118"/>
    </row>
    <row r="4" spans="1:31" ht="5.0999999999999996" customHeight="1">
      <c r="A4" s="117"/>
      <c r="B4" s="98"/>
      <c r="C4" s="98"/>
      <c r="P4" s="118"/>
    </row>
    <row r="5" spans="1:31" s="88" customFormat="1" ht="15">
      <c r="A5" s="119"/>
      <c r="B5" s="102" t="s">
        <v>110</v>
      </c>
      <c r="C5" s="101"/>
      <c r="D5" s="103"/>
      <c r="E5" s="103"/>
      <c r="F5" s="120"/>
      <c r="G5" s="120"/>
      <c r="H5" s="103"/>
      <c r="I5" s="103"/>
      <c r="J5" s="103"/>
      <c r="K5" s="103"/>
      <c r="L5" s="103"/>
      <c r="M5" s="103"/>
      <c r="P5" s="121"/>
      <c r="T5" s="96"/>
      <c r="U5" s="96"/>
      <c r="V5" s="96"/>
      <c r="W5" s="96"/>
      <c r="X5" s="96"/>
      <c r="Y5" s="96"/>
      <c r="Z5" s="96"/>
      <c r="AA5" s="96"/>
      <c r="AB5" s="96"/>
      <c r="AC5" s="96"/>
      <c r="AD5" s="96"/>
      <c r="AE5" s="96"/>
    </row>
    <row r="6" spans="1:31" s="88" customFormat="1" ht="8.1" customHeight="1">
      <c r="A6" s="119"/>
      <c r="B6" s="101"/>
      <c r="C6" s="103"/>
      <c r="D6" s="103"/>
      <c r="E6" s="103"/>
      <c r="F6" s="120"/>
      <c r="G6" s="120"/>
      <c r="H6" s="103"/>
      <c r="I6" s="103"/>
      <c r="J6" s="103"/>
      <c r="K6" s="103"/>
      <c r="L6" s="103"/>
      <c r="M6" s="103"/>
      <c r="P6" s="121"/>
      <c r="T6" s="96"/>
      <c r="U6" s="96"/>
      <c r="V6" s="96"/>
      <c r="W6" s="96"/>
      <c r="X6" s="96"/>
      <c r="Y6" s="96"/>
      <c r="Z6" s="96"/>
      <c r="AA6" s="96"/>
      <c r="AB6" s="96"/>
      <c r="AC6" s="96"/>
      <c r="AD6" s="96"/>
      <c r="AE6" s="96"/>
    </row>
    <row r="7" spans="1:31" s="88" customFormat="1" ht="14.25">
      <c r="A7" s="119"/>
      <c r="B7" s="101"/>
      <c r="C7" s="104" t="s">
        <v>111</v>
      </c>
      <c r="D7" s="104"/>
      <c r="E7" s="104" t="s">
        <v>112</v>
      </c>
      <c r="F7" s="101"/>
      <c r="G7" s="104" t="s">
        <v>113</v>
      </c>
      <c r="H7" s="101"/>
      <c r="I7" s="104" t="s">
        <v>114</v>
      </c>
      <c r="J7" s="101"/>
      <c r="K7" s="104" t="s">
        <v>115</v>
      </c>
      <c r="L7" s="101"/>
      <c r="M7" s="122"/>
      <c r="P7" s="121"/>
      <c r="T7" s="96"/>
      <c r="U7" s="96"/>
      <c r="V7" s="96"/>
      <c r="W7" s="96"/>
      <c r="X7" s="96"/>
      <c r="Y7" s="96"/>
      <c r="Z7" s="96"/>
      <c r="AA7" s="96"/>
      <c r="AB7" s="96"/>
      <c r="AC7" s="96"/>
      <c r="AD7" s="96"/>
      <c r="AE7" s="96"/>
    </row>
    <row r="8" spans="1:31" s="88" customFormat="1" ht="14.25">
      <c r="A8" s="119"/>
      <c r="B8" s="101"/>
      <c r="C8" s="399" t="s">
        <v>104</v>
      </c>
      <c r="D8" s="400"/>
      <c r="E8" s="401" t="s">
        <v>116</v>
      </c>
      <c r="F8" s="401"/>
      <c r="G8" s="401" t="s">
        <v>117</v>
      </c>
      <c r="H8" s="401"/>
      <c r="I8" s="401" t="s">
        <v>118</v>
      </c>
      <c r="J8" s="401"/>
      <c r="K8" s="401" t="s">
        <v>118</v>
      </c>
      <c r="L8" s="401"/>
      <c r="M8" s="122"/>
      <c r="P8" s="121"/>
      <c r="T8" s="96"/>
      <c r="U8" s="96"/>
      <c r="V8" s="96"/>
      <c r="W8" s="96"/>
      <c r="X8" s="96"/>
      <c r="Y8" s="96"/>
      <c r="Z8" s="96"/>
      <c r="AA8" s="96"/>
      <c r="AB8" s="96"/>
      <c r="AC8" s="96"/>
      <c r="AD8" s="96"/>
      <c r="AE8" s="96"/>
    </row>
    <row r="9" spans="1:31" s="88" customFormat="1" ht="14.25">
      <c r="A9" s="119"/>
      <c r="B9" s="101"/>
      <c r="C9" s="399" t="s">
        <v>103</v>
      </c>
      <c r="D9" s="400"/>
      <c r="E9" s="401" t="s">
        <v>119</v>
      </c>
      <c r="F9" s="401"/>
      <c r="G9" s="401" t="s">
        <v>120</v>
      </c>
      <c r="H9" s="401"/>
      <c r="I9" s="401" t="s">
        <v>121</v>
      </c>
      <c r="J9" s="401"/>
      <c r="K9" s="401" t="s">
        <v>118</v>
      </c>
      <c r="L9" s="401"/>
      <c r="M9" s="122"/>
      <c r="P9" s="121"/>
      <c r="T9" s="96"/>
      <c r="U9" s="96"/>
      <c r="V9" s="96"/>
      <c r="W9" s="96"/>
      <c r="X9" s="96"/>
      <c r="Y9" s="96"/>
      <c r="Z9" s="96"/>
      <c r="AA9" s="96"/>
      <c r="AB9" s="96"/>
      <c r="AC9" s="96"/>
      <c r="AD9" s="96"/>
      <c r="AE9" s="96"/>
    </row>
    <row r="10" spans="1:31" s="88" customFormat="1" ht="14.25">
      <c r="A10" s="119"/>
      <c r="B10" s="101"/>
      <c r="C10" s="399" t="s">
        <v>105</v>
      </c>
      <c r="D10" s="400"/>
      <c r="E10" s="401" t="s">
        <v>122</v>
      </c>
      <c r="F10" s="401"/>
      <c r="G10" s="401" t="s">
        <v>107</v>
      </c>
      <c r="H10" s="401"/>
      <c r="I10" s="401" t="s">
        <v>121</v>
      </c>
      <c r="J10" s="401"/>
      <c r="K10" s="401" t="s">
        <v>123</v>
      </c>
      <c r="L10" s="401"/>
      <c r="M10" s="122"/>
      <c r="P10" s="121"/>
      <c r="T10" s="96"/>
      <c r="U10" s="96"/>
      <c r="V10" s="96"/>
      <c r="W10" s="96"/>
      <c r="X10" s="96"/>
      <c r="Y10" s="96"/>
      <c r="Z10" s="96"/>
      <c r="AA10" s="96"/>
      <c r="AB10" s="96"/>
      <c r="AC10" s="96"/>
      <c r="AD10" s="96"/>
      <c r="AE10" s="96"/>
    </row>
    <row r="11" spans="1:31" s="88" customFormat="1" ht="14.25">
      <c r="A11" s="119"/>
      <c r="B11" s="101"/>
      <c r="C11" s="399" t="s">
        <v>106</v>
      </c>
      <c r="D11" s="400"/>
      <c r="E11" s="401" t="s">
        <v>218</v>
      </c>
      <c r="F11" s="401"/>
      <c r="G11" s="401" t="s">
        <v>107</v>
      </c>
      <c r="H11" s="401"/>
      <c r="I11" s="401" t="s">
        <v>124</v>
      </c>
      <c r="J11" s="401"/>
      <c r="K11" s="401" t="s">
        <v>125</v>
      </c>
      <c r="L11" s="401"/>
      <c r="M11" s="122"/>
      <c r="P11" s="121"/>
      <c r="T11" s="96"/>
      <c r="U11" s="96"/>
      <c r="V11" s="96"/>
      <c r="W11" s="96"/>
      <c r="X11" s="96"/>
      <c r="Y11" s="96"/>
      <c r="Z11" s="96"/>
      <c r="AA11" s="96"/>
      <c r="AB11" s="96"/>
      <c r="AC11" s="96"/>
      <c r="AD11" s="96"/>
      <c r="AE11" s="96"/>
    </row>
    <row r="12" spans="1:31" s="88" customFormat="1" ht="14.25">
      <c r="A12" s="119"/>
      <c r="B12" s="101"/>
      <c r="C12" s="399" t="s">
        <v>108</v>
      </c>
      <c r="D12" s="400"/>
      <c r="E12" s="401" t="s">
        <v>107</v>
      </c>
      <c r="F12" s="401"/>
      <c r="G12" s="401" t="s">
        <v>107</v>
      </c>
      <c r="H12" s="401"/>
      <c r="I12" s="401" t="s">
        <v>124</v>
      </c>
      <c r="J12" s="401"/>
      <c r="K12" s="401" t="s">
        <v>126</v>
      </c>
      <c r="L12" s="401"/>
      <c r="M12" s="122"/>
      <c r="P12" s="121"/>
      <c r="T12" s="96"/>
      <c r="U12" s="96"/>
      <c r="V12" s="96"/>
      <c r="W12" s="96"/>
      <c r="X12" s="96"/>
      <c r="Y12" s="96"/>
      <c r="Z12" s="96"/>
      <c r="AA12" s="96"/>
      <c r="AB12" s="96"/>
      <c r="AC12" s="96"/>
      <c r="AD12" s="96"/>
      <c r="AE12" s="96"/>
    </row>
    <row r="13" spans="1:31" s="88" customFormat="1" ht="14.25">
      <c r="A13" s="119"/>
      <c r="B13" s="101"/>
      <c r="C13" s="399" t="s">
        <v>109</v>
      </c>
      <c r="D13" s="400"/>
      <c r="E13" s="401" t="s">
        <v>107</v>
      </c>
      <c r="F13" s="401"/>
      <c r="G13" s="401" t="s">
        <v>118</v>
      </c>
      <c r="H13" s="401"/>
      <c r="I13" s="401" t="s">
        <v>124</v>
      </c>
      <c r="J13" s="401"/>
      <c r="K13" s="401" t="s">
        <v>125</v>
      </c>
      <c r="L13" s="401"/>
      <c r="M13" s="122"/>
      <c r="P13" s="121"/>
      <c r="T13" s="96"/>
      <c r="U13" s="96"/>
      <c r="V13" s="96"/>
      <c r="W13" s="96"/>
      <c r="X13" s="96"/>
      <c r="Y13" s="96"/>
      <c r="Z13" s="96"/>
      <c r="AA13" s="96"/>
      <c r="AB13" s="96"/>
      <c r="AC13" s="96"/>
      <c r="AD13" s="96"/>
      <c r="AE13" s="96"/>
    </row>
    <row r="14" spans="1:31" s="88" customFormat="1" ht="14.25">
      <c r="A14" s="119"/>
      <c r="B14" s="101"/>
      <c r="C14" s="101"/>
      <c r="D14" s="101"/>
      <c r="E14" s="101"/>
      <c r="F14" s="101"/>
      <c r="G14" s="101"/>
      <c r="H14" s="101"/>
      <c r="I14" s="101"/>
      <c r="J14" s="101"/>
      <c r="K14" s="101"/>
      <c r="L14" s="101"/>
      <c r="M14" s="122"/>
      <c r="P14" s="121"/>
      <c r="T14" s="96"/>
      <c r="U14" s="96"/>
      <c r="V14" s="96"/>
      <c r="W14" s="96"/>
      <c r="X14" s="96"/>
      <c r="Y14" s="96"/>
      <c r="Z14" s="96"/>
      <c r="AA14" s="96"/>
      <c r="AB14" s="96"/>
      <c r="AC14" s="96"/>
      <c r="AD14" s="96"/>
      <c r="AE14" s="96"/>
    </row>
    <row r="15" spans="1:31" ht="5.0999999999999996" customHeight="1">
      <c r="A15" s="123"/>
      <c r="P15" s="118"/>
    </row>
    <row r="16" spans="1:31" ht="15" customHeight="1">
      <c r="A16" s="117" t="s">
        <v>172</v>
      </c>
      <c r="B16" s="88"/>
      <c r="C16" s="88"/>
      <c r="P16" s="118"/>
    </row>
    <row r="17" spans="1:16" ht="5.0999999999999996" customHeight="1">
      <c r="A17" s="117"/>
      <c r="B17" s="88"/>
      <c r="C17" s="88"/>
      <c r="P17" s="118"/>
    </row>
    <row r="18" spans="1:16" ht="15" customHeight="1">
      <c r="A18" s="123"/>
      <c r="B18" s="97" t="s">
        <v>377</v>
      </c>
      <c r="C18" s="88"/>
      <c r="P18" s="118"/>
    </row>
    <row r="19" spans="1:16" ht="5.0999999999999996" customHeight="1">
      <c r="A19" s="123"/>
      <c r="B19" s="97"/>
      <c r="C19" s="88"/>
      <c r="P19" s="118"/>
    </row>
    <row r="20" spans="1:16" ht="15" customHeight="1">
      <c r="A20" s="123"/>
      <c r="B20" s="402" t="s">
        <v>160</v>
      </c>
      <c r="C20" s="402"/>
      <c r="D20" s="402"/>
      <c r="E20" s="99" t="s">
        <v>156</v>
      </c>
      <c r="P20" s="118"/>
    </row>
    <row r="21" spans="1:16">
      <c r="A21" s="123"/>
      <c r="B21" s="402" t="s">
        <v>161</v>
      </c>
      <c r="C21" s="402"/>
      <c r="D21" s="402"/>
      <c r="E21" s="99" t="s">
        <v>157</v>
      </c>
      <c r="P21" s="118"/>
    </row>
    <row r="22" spans="1:16">
      <c r="A22" s="117"/>
      <c r="B22" s="402" t="s">
        <v>162</v>
      </c>
      <c r="C22" s="402"/>
      <c r="D22" s="402"/>
      <c r="E22" s="99" t="s">
        <v>158</v>
      </c>
      <c r="P22" s="118"/>
    </row>
    <row r="23" spans="1:16">
      <c r="A23" s="117"/>
      <c r="B23" s="402" t="s">
        <v>163</v>
      </c>
      <c r="C23" s="402"/>
      <c r="D23" s="402"/>
      <c r="E23" s="99" t="s">
        <v>159</v>
      </c>
      <c r="P23" s="118"/>
    </row>
    <row r="24" spans="1:16" ht="5.0999999999999996" customHeight="1">
      <c r="A24" s="117"/>
      <c r="P24" s="118"/>
    </row>
    <row r="25" spans="1:16">
      <c r="A25" s="117"/>
      <c r="B25" s="105" t="s">
        <v>166</v>
      </c>
      <c r="P25" s="118"/>
    </row>
    <row r="26" spans="1:16">
      <c r="A26" s="117"/>
      <c r="B26" s="105" t="s">
        <v>165</v>
      </c>
      <c r="P26" s="118"/>
    </row>
    <row r="27" spans="1:16" ht="5.0999999999999996" customHeight="1">
      <c r="A27" s="117"/>
      <c r="B27" s="112"/>
      <c r="C27" s="105"/>
      <c r="P27" s="118"/>
    </row>
    <row r="28" spans="1:16">
      <c r="A28" s="117"/>
      <c r="B28" s="105" t="s">
        <v>155</v>
      </c>
      <c r="P28" s="118"/>
    </row>
    <row r="29" spans="1:16" ht="5.0999999999999996" customHeight="1">
      <c r="A29" s="117"/>
      <c r="B29" s="112"/>
      <c r="C29" s="105"/>
      <c r="P29" s="118"/>
    </row>
    <row r="30" spans="1:16">
      <c r="A30" s="117"/>
      <c r="B30" s="105" t="s">
        <v>167</v>
      </c>
      <c r="P30" s="118"/>
    </row>
    <row r="31" spans="1:16">
      <c r="A31" s="117"/>
      <c r="B31" s="105" t="s">
        <v>169</v>
      </c>
      <c r="P31" s="118"/>
    </row>
    <row r="32" spans="1:16">
      <c r="A32" s="117"/>
      <c r="B32" s="105" t="s">
        <v>168</v>
      </c>
      <c r="P32" s="118"/>
    </row>
    <row r="33" spans="1:16" ht="5.0999999999999996" customHeight="1">
      <c r="A33" s="117"/>
      <c r="P33" s="118"/>
    </row>
    <row r="34" spans="1:16">
      <c r="A34" s="117"/>
      <c r="B34" s="97" t="s">
        <v>302</v>
      </c>
      <c r="P34" s="118"/>
    </row>
    <row r="35" spans="1:16" ht="5.0999999999999996" customHeight="1">
      <c r="A35" s="117"/>
      <c r="B35" s="97"/>
      <c r="P35" s="118"/>
    </row>
    <row r="36" spans="1:16">
      <c r="A36" s="117"/>
      <c r="B36" s="97" t="s">
        <v>303</v>
      </c>
      <c r="P36" s="118"/>
    </row>
    <row r="37" spans="1:16">
      <c r="A37" s="117"/>
      <c r="B37" s="97" t="s">
        <v>164</v>
      </c>
      <c r="P37" s="118"/>
    </row>
    <row r="38" spans="1:16" ht="5.0999999999999996" customHeight="1">
      <c r="A38" s="117"/>
      <c r="P38" s="118"/>
    </row>
    <row r="39" spans="1:16">
      <c r="A39" s="117" t="s">
        <v>304</v>
      </c>
      <c r="P39" s="118"/>
    </row>
    <row r="40" spans="1:16">
      <c r="A40" s="117" t="s">
        <v>174</v>
      </c>
      <c r="P40" s="118"/>
    </row>
    <row r="41" spans="1:16" ht="15" customHeight="1">
      <c r="A41" s="179"/>
      <c r="B41" s="180"/>
      <c r="C41" s="180"/>
      <c r="D41" s="180"/>
      <c r="E41" s="180"/>
      <c r="F41" s="180"/>
      <c r="G41" s="180"/>
      <c r="H41" s="180"/>
      <c r="I41" s="180"/>
      <c r="J41" s="180"/>
      <c r="K41" s="180"/>
      <c r="L41" s="180"/>
      <c r="M41" s="180"/>
      <c r="N41" s="180"/>
      <c r="O41" s="180"/>
      <c r="P41" s="181"/>
    </row>
    <row r="42" spans="1:16" ht="15">
      <c r="A42" s="128" t="s">
        <v>398</v>
      </c>
      <c r="P42" s="118"/>
    </row>
    <row r="43" spans="1:16" ht="5.0999999999999996" customHeight="1">
      <c r="A43" s="123"/>
      <c r="P43" s="118"/>
    </row>
    <row r="44" spans="1:16">
      <c r="A44" s="117" t="s">
        <v>399</v>
      </c>
      <c r="P44" s="118"/>
    </row>
    <row r="45" spans="1:16">
      <c r="A45" s="117" t="s">
        <v>400</v>
      </c>
      <c r="P45" s="118"/>
    </row>
    <row r="46" spans="1:16">
      <c r="A46" s="117" t="s">
        <v>401</v>
      </c>
      <c r="P46" s="118"/>
    </row>
    <row r="47" spans="1:16">
      <c r="A47" s="117" t="s">
        <v>306</v>
      </c>
      <c r="B47" s="117"/>
      <c r="C47" s="117"/>
      <c r="D47" s="117"/>
      <c r="E47" s="117"/>
      <c r="F47" s="117"/>
      <c r="G47" s="117"/>
      <c r="H47" s="117"/>
      <c r="I47" s="117"/>
      <c r="J47" s="117"/>
      <c r="K47" s="117"/>
      <c r="L47" s="97"/>
      <c r="P47" s="118"/>
    </row>
    <row r="48" spans="1:16">
      <c r="A48" s="117" t="s">
        <v>307</v>
      </c>
      <c r="P48" s="118"/>
    </row>
    <row r="49" spans="1:31">
      <c r="A49" s="117" t="s">
        <v>308</v>
      </c>
      <c r="P49" s="118"/>
    </row>
    <row r="50" spans="1:31" ht="5.0999999999999996" customHeight="1">
      <c r="A50" s="123"/>
      <c r="P50" s="118"/>
    </row>
    <row r="51" spans="1:31" s="88" customFormat="1" ht="15">
      <c r="A51" s="119"/>
      <c r="B51" s="102" t="s">
        <v>372</v>
      </c>
      <c r="C51" s="101"/>
      <c r="D51" s="103"/>
      <c r="E51" s="103"/>
      <c r="F51" s="120"/>
      <c r="G51" s="120"/>
      <c r="H51" s="103"/>
      <c r="I51" s="103"/>
      <c r="J51" s="103"/>
      <c r="K51" s="103"/>
      <c r="L51" s="103"/>
      <c r="M51" s="103"/>
      <c r="P51" s="121"/>
      <c r="T51" s="96"/>
      <c r="U51" s="96"/>
      <c r="V51" s="96"/>
      <c r="W51" s="96"/>
      <c r="X51" s="96"/>
      <c r="Y51" s="96"/>
      <c r="Z51" s="96"/>
      <c r="AA51" s="96"/>
      <c r="AB51" s="96"/>
      <c r="AC51" s="96"/>
      <c r="AD51" s="96"/>
      <c r="AE51" s="96"/>
    </row>
    <row r="52" spans="1:31" s="88" customFormat="1" ht="8.1" customHeight="1">
      <c r="A52" s="119"/>
      <c r="B52" s="101"/>
      <c r="C52" s="103"/>
      <c r="D52" s="103"/>
      <c r="E52" s="103"/>
      <c r="F52" s="120"/>
      <c r="G52" s="120"/>
      <c r="H52" s="103"/>
      <c r="I52" s="103"/>
      <c r="J52" s="103"/>
      <c r="K52" s="103"/>
      <c r="L52" s="103"/>
      <c r="M52" s="103"/>
      <c r="P52" s="121"/>
      <c r="T52" s="96"/>
      <c r="U52" s="96"/>
      <c r="V52" s="96"/>
      <c r="W52" s="96"/>
      <c r="X52" s="96"/>
      <c r="Y52" s="96"/>
      <c r="Z52" s="96"/>
      <c r="AA52" s="96"/>
      <c r="AB52" s="96"/>
      <c r="AC52" s="96"/>
      <c r="AD52" s="96"/>
      <c r="AE52" s="96"/>
    </row>
    <row r="53" spans="1:31" s="88" customFormat="1" ht="14.25">
      <c r="A53" s="119"/>
      <c r="B53" s="101"/>
      <c r="C53" s="104" t="s">
        <v>111</v>
      </c>
      <c r="D53" s="104"/>
      <c r="E53" s="104" t="s">
        <v>112</v>
      </c>
      <c r="F53" s="101"/>
      <c r="G53" s="104" t="s">
        <v>113</v>
      </c>
      <c r="H53" s="101"/>
      <c r="I53" s="104" t="s">
        <v>114</v>
      </c>
      <c r="J53" s="101"/>
      <c r="K53" s="104" t="s">
        <v>115</v>
      </c>
      <c r="L53" s="101"/>
      <c r="M53" s="122"/>
      <c r="P53" s="121"/>
      <c r="R53" s="96"/>
      <c r="S53" s="96"/>
      <c r="T53" s="96"/>
      <c r="U53" s="96"/>
      <c r="V53" s="96"/>
      <c r="W53" s="96"/>
      <c r="X53" s="96"/>
      <c r="Y53" s="96"/>
      <c r="Z53" s="96"/>
      <c r="AA53" s="96"/>
      <c r="AB53" s="96"/>
      <c r="AC53" s="96"/>
      <c r="AD53" s="96"/>
      <c r="AE53" s="96"/>
    </row>
    <row r="54" spans="1:31" s="88" customFormat="1" ht="14.25">
      <c r="A54" s="119"/>
      <c r="B54" s="101"/>
      <c r="C54" s="399" t="s">
        <v>104</v>
      </c>
      <c r="D54" s="400"/>
      <c r="E54" s="401" t="s">
        <v>216</v>
      </c>
      <c r="F54" s="401"/>
      <c r="G54" s="401" t="s">
        <v>117</v>
      </c>
      <c r="H54" s="401"/>
      <c r="I54" s="401" t="s">
        <v>118</v>
      </c>
      <c r="J54" s="401"/>
      <c r="K54" s="401" t="s">
        <v>118</v>
      </c>
      <c r="L54" s="401"/>
      <c r="M54" s="122"/>
      <c r="P54" s="121"/>
      <c r="R54" s="96"/>
      <c r="S54" s="96"/>
      <c r="T54" s="96"/>
      <c r="U54" s="96"/>
      <c r="V54" s="96"/>
      <c r="W54" s="96"/>
      <c r="X54" s="96"/>
      <c r="Y54" s="96"/>
      <c r="Z54" s="96"/>
      <c r="AA54" s="96"/>
      <c r="AB54" s="96"/>
      <c r="AC54" s="96"/>
      <c r="AD54" s="96"/>
      <c r="AE54" s="96"/>
    </row>
    <row r="55" spans="1:31" s="88" customFormat="1" ht="14.25">
      <c r="A55" s="119"/>
      <c r="B55" s="101"/>
      <c r="C55" s="399" t="s">
        <v>103</v>
      </c>
      <c r="D55" s="400"/>
      <c r="E55" s="401" t="s">
        <v>219</v>
      </c>
      <c r="F55" s="401"/>
      <c r="G55" s="401" t="s">
        <v>120</v>
      </c>
      <c r="H55" s="401"/>
      <c r="I55" s="401" t="s">
        <v>121</v>
      </c>
      <c r="J55" s="401"/>
      <c r="K55" s="401" t="s">
        <v>118</v>
      </c>
      <c r="L55" s="401"/>
      <c r="M55" s="122"/>
      <c r="P55" s="121"/>
      <c r="R55" s="96"/>
      <c r="S55" s="96"/>
      <c r="T55" s="96"/>
      <c r="U55" s="96"/>
      <c r="V55" s="96"/>
      <c r="W55" s="96"/>
      <c r="X55" s="96"/>
      <c r="Y55" s="96"/>
      <c r="Z55" s="96"/>
      <c r="AA55" s="96"/>
      <c r="AB55" s="96"/>
      <c r="AC55" s="96"/>
      <c r="AD55" s="96"/>
      <c r="AE55" s="96"/>
    </row>
    <row r="56" spans="1:31" s="88" customFormat="1" ht="14.25">
      <c r="A56" s="119"/>
      <c r="B56" s="101"/>
      <c r="C56" s="399" t="s">
        <v>105</v>
      </c>
      <c r="D56" s="400"/>
      <c r="E56" s="401" t="s">
        <v>203</v>
      </c>
      <c r="F56" s="401"/>
      <c r="G56" s="401" t="s">
        <v>107</v>
      </c>
      <c r="H56" s="401"/>
      <c r="I56" s="401" t="s">
        <v>121</v>
      </c>
      <c r="J56" s="401"/>
      <c r="K56" s="401" t="s">
        <v>123</v>
      </c>
      <c r="L56" s="401"/>
      <c r="M56" s="122"/>
      <c r="P56" s="121"/>
      <c r="R56" s="96"/>
      <c r="S56" s="96"/>
      <c r="T56" s="96"/>
      <c r="U56" s="96"/>
      <c r="V56" s="96"/>
      <c r="W56" s="96"/>
      <c r="X56" s="96"/>
      <c r="Y56" s="96"/>
      <c r="Z56" s="96"/>
      <c r="AA56" s="96"/>
      <c r="AB56" s="96"/>
      <c r="AC56" s="96"/>
      <c r="AD56" s="96"/>
      <c r="AE56" s="96"/>
    </row>
    <row r="57" spans="1:31" s="88" customFormat="1" ht="14.25">
      <c r="A57" s="119"/>
      <c r="B57" s="101"/>
      <c r="C57" s="399" t="s">
        <v>106</v>
      </c>
      <c r="D57" s="400"/>
      <c r="E57" s="401" t="s">
        <v>220</v>
      </c>
      <c r="F57" s="401"/>
      <c r="G57" s="401" t="s">
        <v>107</v>
      </c>
      <c r="H57" s="401"/>
      <c r="I57" s="401" t="s">
        <v>124</v>
      </c>
      <c r="J57" s="401"/>
      <c r="K57" s="401" t="s">
        <v>125</v>
      </c>
      <c r="L57" s="401"/>
      <c r="M57" s="122"/>
      <c r="P57" s="121"/>
      <c r="R57" s="96"/>
      <c r="S57" s="96"/>
      <c r="T57" s="96"/>
      <c r="U57" s="96"/>
      <c r="V57" s="96"/>
      <c r="W57" s="96"/>
      <c r="X57" s="96"/>
      <c r="Y57" s="96"/>
      <c r="Z57" s="96"/>
      <c r="AA57" s="96"/>
      <c r="AB57" s="96"/>
      <c r="AC57" s="96"/>
      <c r="AD57" s="96"/>
      <c r="AE57" s="96"/>
    </row>
    <row r="58" spans="1:31" s="88" customFormat="1" ht="14.25">
      <c r="A58" s="119"/>
      <c r="B58" s="101"/>
      <c r="C58" s="399" t="s">
        <v>108</v>
      </c>
      <c r="D58" s="400"/>
      <c r="E58" s="401" t="s">
        <v>107</v>
      </c>
      <c r="F58" s="401"/>
      <c r="G58" s="401" t="s">
        <v>107</v>
      </c>
      <c r="H58" s="401"/>
      <c r="I58" s="401" t="s">
        <v>124</v>
      </c>
      <c r="J58" s="401"/>
      <c r="K58" s="401" t="s">
        <v>126</v>
      </c>
      <c r="L58" s="401"/>
      <c r="M58" s="122"/>
      <c r="P58" s="121"/>
      <c r="R58" s="96"/>
      <c r="S58" s="96"/>
      <c r="T58" s="96"/>
      <c r="U58" s="96"/>
      <c r="V58" s="96"/>
      <c r="W58" s="96"/>
      <c r="X58" s="96"/>
      <c r="Y58" s="96"/>
      <c r="Z58" s="96"/>
      <c r="AA58" s="96"/>
      <c r="AB58" s="96"/>
      <c r="AC58" s="96"/>
      <c r="AD58" s="96"/>
      <c r="AE58" s="96"/>
    </row>
    <row r="59" spans="1:31" s="88" customFormat="1" ht="14.25">
      <c r="A59" s="119"/>
      <c r="B59" s="101"/>
      <c r="C59" s="399" t="s">
        <v>109</v>
      </c>
      <c r="D59" s="400"/>
      <c r="E59" s="401" t="s">
        <v>107</v>
      </c>
      <c r="F59" s="401"/>
      <c r="G59" s="401" t="s">
        <v>118</v>
      </c>
      <c r="H59" s="401"/>
      <c r="I59" s="401" t="s">
        <v>124</v>
      </c>
      <c r="J59" s="401"/>
      <c r="K59" s="401" t="s">
        <v>125</v>
      </c>
      <c r="L59" s="401"/>
      <c r="M59" s="122"/>
      <c r="P59" s="121"/>
      <c r="R59" s="96"/>
      <c r="S59" s="96"/>
      <c r="T59" s="96"/>
      <c r="U59" s="96"/>
      <c r="V59" s="96"/>
      <c r="W59" s="96"/>
      <c r="X59" s="96"/>
      <c r="Y59" s="96"/>
      <c r="Z59" s="96"/>
      <c r="AA59" s="96"/>
      <c r="AB59" s="96"/>
      <c r="AC59" s="96"/>
      <c r="AD59" s="96"/>
      <c r="AE59" s="96"/>
    </row>
    <row r="60" spans="1:31" s="88" customFormat="1" ht="14.25">
      <c r="A60" s="119"/>
      <c r="B60" s="101"/>
      <c r="C60" s="101"/>
      <c r="D60" s="101"/>
      <c r="E60" s="101"/>
      <c r="F60" s="101"/>
      <c r="G60" s="101"/>
      <c r="H60" s="101"/>
      <c r="I60" s="101"/>
      <c r="J60" s="101"/>
      <c r="K60" s="101"/>
      <c r="L60" s="101"/>
      <c r="M60" s="122"/>
      <c r="P60" s="121"/>
      <c r="T60" s="96"/>
      <c r="U60" s="96"/>
      <c r="V60" s="96"/>
      <c r="W60" s="96"/>
      <c r="X60" s="96"/>
      <c r="Y60" s="96"/>
      <c r="Z60" s="96"/>
      <c r="AA60" s="96"/>
      <c r="AB60" s="96"/>
      <c r="AC60" s="96"/>
      <c r="AD60" s="96"/>
      <c r="AE60" s="96"/>
    </row>
    <row r="61" spans="1:31" ht="5.0999999999999996" customHeight="1">
      <c r="A61" s="123"/>
      <c r="P61" s="118"/>
    </row>
    <row r="62" spans="1:31">
      <c r="A62" s="123"/>
      <c r="P62" s="118"/>
    </row>
    <row r="63" spans="1:31">
      <c r="A63" s="123"/>
      <c r="P63" s="118"/>
    </row>
    <row r="64" spans="1:31">
      <c r="A64" s="123"/>
      <c r="P64" s="118"/>
    </row>
    <row r="65" spans="1:16">
      <c r="A65" s="123"/>
      <c r="P65" s="118"/>
    </row>
    <row r="66" spans="1:16">
      <c r="A66" s="123"/>
      <c r="P66" s="118"/>
    </row>
    <row r="67" spans="1:16">
      <c r="A67" s="123"/>
      <c r="P67" s="118"/>
    </row>
    <row r="68" spans="1:16">
      <c r="A68" s="123"/>
      <c r="P68" s="118"/>
    </row>
    <row r="69" spans="1:16">
      <c r="A69" s="123"/>
      <c r="P69" s="118"/>
    </row>
    <row r="70" spans="1:16">
      <c r="A70" s="123"/>
      <c r="P70" s="118"/>
    </row>
    <row r="71" spans="1:16">
      <c r="A71" s="123"/>
      <c r="P71" s="118"/>
    </row>
    <row r="72" spans="1:16">
      <c r="A72" s="123"/>
      <c r="P72" s="118"/>
    </row>
    <row r="73" spans="1:16">
      <c r="A73" s="123"/>
      <c r="P73" s="118"/>
    </row>
    <row r="74" spans="1:16">
      <c r="A74" s="123"/>
      <c r="P74" s="118"/>
    </row>
    <row r="75" spans="1:16">
      <c r="A75" s="123"/>
      <c r="P75" s="118"/>
    </row>
    <row r="76" spans="1:16">
      <c r="A76" s="123"/>
      <c r="P76" s="118"/>
    </row>
    <row r="77" spans="1:16">
      <c r="A77" s="123"/>
      <c r="P77" s="118"/>
    </row>
    <row r="78" spans="1:16">
      <c r="A78" s="123"/>
      <c r="P78" s="118"/>
    </row>
    <row r="79" spans="1:16">
      <c r="A79" s="123"/>
      <c r="P79" s="118"/>
    </row>
    <row r="80" spans="1:16">
      <c r="A80" s="123"/>
      <c r="P80" s="118"/>
    </row>
    <row r="81" spans="1:16">
      <c r="A81" s="123"/>
      <c r="P81" s="118"/>
    </row>
    <row r="82" spans="1:16">
      <c r="A82" s="123"/>
      <c r="P82" s="118"/>
    </row>
    <row r="83" spans="1:16">
      <c r="A83" s="123"/>
      <c r="P83" s="118"/>
    </row>
    <row r="84" spans="1:16">
      <c r="A84" s="123"/>
      <c r="P84" s="118"/>
    </row>
    <row r="85" spans="1:16">
      <c r="A85" s="123"/>
      <c r="P85" s="118"/>
    </row>
    <row r="86" spans="1:16">
      <c r="A86" s="123"/>
      <c r="P86" s="118"/>
    </row>
    <row r="87" spans="1:16">
      <c r="A87" s="123"/>
      <c r="P87" s="118"/>
    </row>
    <row r="88" spans="1:16">
      <c r="A88" s="123"/>
      <c r="P88" s="118"/>
    </row>
    <row r="89" spans="1:16">
      <c r="A89" s="123"/>
      <c r="P89" s="118"/>
    </row>
    <row r="90" spans="1:16">
      <c r="A90" s="123"/>
      <c r="P90" s="118"/>
    </row>
    <row r="91" spans="1:16">
      <c r="A91" s="123"/>
      <c r="P91" s="118"/>
    </row>
    <row r="92" spans="1:16">
      <c r="A92" s="123"/>
      <c r="P92" s="118"/>
    </row>
    <row r="93" spans="1:16">
      <c r="A93" s="123"/>
      <c r="P93" s="118"/>
    </row>
    <row r="94" spans="1:16">
      <c r="A94" s="123"/>
      <c r="P94" s="118"/>
    </row>
    <row r="95" spans="1:16">
      <c r="A95" s="123"/>
      <c r="P95" s="118"/>
    </row>
    <row r="96" spans="1:16">
      <c r="A96" s="123"/>
      <c r="P96" s="118"/>
    </row>
    <row r="97" spans="1:16">
      <c r="A97" s="123"/>
      <c r="P97" s="118"/>
    </row>
    <row r="98" spans="1:16">
      <c r="A98" s="123"/>
      <c r="P98" s="118"/>
    </row>
    <row r="99" spans="1:16" ht="61.9" customHeight="1" thickBot="1">
      <c r="A99" s="129"/>
      <c r="B99" s="124"/>
      <c r="C99" s="124"/>
      <c r="D99" s="124"/>
      <c r="E99" s="124"/>
      <c r="F99" s="124"/>
      <c r="G99" s="124"/>
      <c r="H99" s="124"/>
      <c r="I99" s="124"/>
      <c r="J99" s="124"/>
      <c r="K99" s="124"/>
      <c r="L99" s="124"/>
      <c r="M99" s="124"/>
      <c r="N99" s="124"/>
      <c r="O99" s="124"/>
      <c r="P99" s="125"/>
    </row>
  </sheetData>
  <sheetProtection algorithmName="SHA-512" hashValue="hiJqMOAYmHSnY2G9F15QuZL2Fr1JDqbZwxaEOtmrAYPf5/a7Fx+SkfLAdE1ioKNeQRLgK+Sz+9IRTyeKTWYVPw==" saltValue="LXrwhSA6JhbS824wLuL07A==" spinCount="100000" sheet="1" selectLockedCells="1"/>
  <mergeCells count="64">
    <mergeCell ref="C9:D9"/>
    <mergeCell ref="C8:D8"/>
    <mergeCell ref="E13:F13"/>
    <mergeCell ref="E12:F12"/>
    <mergeCell ref="E11:F11"/>
    <mergeCell ref="E10:F10"/>
    <mergeCell ref="E9:F9"/>
    <mergeCell ref="C13:D13"/>
    <mergeCell ref="E8:F8"/>
    <mergeCell ref="G8:H8"/>
    <mergeCell ref="K9:L9"/>
    <mergeCell ref="K8:L8"/>
    <mergeCell ref="I13:J13"/>
    <mergeCell ref="I12:J12"/>
    <mergeCell ref="I11:J11"/>
    <mergeCell ref="I10:J10"/>
    <mergeCell ref="I9:J9"/>
    <mergeCell ref="I8:J8"/>
    <mergeCell ref="G13:H13"/>
    <mergeCell ref="G12:H12"/>
    <mergeCell ref="G11:H11"/>
    <mergeCell ref="G10:H10"/>
    <mergeCell ref="G9:H9"/>
    <mergeCell ref="K12:L12"/>
    <mergeCell ref="K11:L11"/>
    <mergeCell ref="K10:L10"/>
    <mergeCell ref="C12:D12"/>
    <mergeCell ref="C11:D11"/>
    <mergeCell ref="C10:D10"/>
    <mergeCell ref="B23:D23"/>
    <mergeCell ref="B22:D22"/>
    <mergeCell ref="B21:D21"/>
    <mergeCell ref="B20:D20"/>
    <mergeCell ref="K13:L13"/>
    <mergeCell ref="C54:D54"/>
    <mergeCell ref="E54:F54"/>
    <mergeCell ref="G54:H54"/>
    <mergeCell ref="I54:J54"/>
    <mergeCell ref="K54:L54"/>
    <mergeCell ref="C55:D55"/>
    <mergeCell ref="E55:F55"/>
    <mergeCell ref="G55:H55"/>
    <mergeCell ref="I55:J55"/>
    <mergeCell ref="K55:L55"/>
    <mergeCell ref="C56:D56"/>
    <mergeCell ref="E56:F56"/>
    <mergeCell ref="G56:H56"/>
    <mergeCell ref="I56:J56"/>
    <mergeCell ref="K56:L56"/>
    <mergeCell ref="C57:D57"/>
    <mergeCell ref="E57:F57"/>
    <mergeCell ref="G57:H57"/>
    <mergeCell ref="I57:J57"/>
    <mergeCell ref="K57:L57"/>
    <mergeCell ref="C58:D58"/>
    <mergeCell ref="E58:F58"/>
    <mergeCell ref="G58:H58"/>
    <mergeCell ref="I58:J58"/>
    <mergeCell ref="K58:L58"/>
    <mergeCell ref="C59:D59"/>
    <mergeCell ref="E59:F59"/>
    <mergeCell ref="G59:H59"/>
    <mergeCell ref="I59:J59"/>
    <mergeCell ref="K59:L59"/>
  </mergeCells>
  <pageMargins left="0.82677165354330717" right="0.23622047244094491" top="0.74803149606299213" bottom="0.74803149606299213" header="0.31496062992125984" footer="0.31496062992125984"/>
  <pageSetup paperSize="9" scale="45" orientation="portrait" r:id="rId1"/>
  <rowBreaks count="1" manualBreakCount="1">
    <brk id="41" max="15" man="1"/>
  </rowBreaks>
  <colBreaks count="1" manualBreakCount="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A78C6-E057-4999-8BA4-B9DE310641F1}">
  <sheetPr>
    <pageSetUpPr fitToPage="1"/>
  </sheetPr>
  <dimension ref="A1:B32"/>
  <sheetViews>
    <sheetView zoomScale="130" zoomScaleNormal="130" zoomScaleSheetLayoutView="85" workbookViewId="0">
      <selection activeCell="B21" sqref="B21"/>
    </sheetView>
  </sheetViews>
  <sheetFormatPr baseColWidth="10" defaultColWidth="11" defaultRowHeight="13.5"/>
  <cols>
    <col min="1" max="1" width="33.875" customWidth="1"/>
    <col min="2" max="2" width="89.875" style="190" customWidth="1"/>
  </cols>
  <sheetData>
    <row r="1" spans="1:2" ht="36.75" customHeight="1" thickBot="1">
      <c r="A1" s="403" t="s">
        <v>250</v>
      </c>
      <c r="B1" s="404"/>
    </row>
    <row r="2" spans="1:2" ht="84.75" customHeight="1">
      <c r="A2" s="316" t="s">
        <v>251</v>
      </c>
      <c r="B2" s="317" t="s">
        <v>305</v>
      </c>
    </row>
    <row r="3" spans="1:2" ht="40.5" customHeight="1">
      <c r="A3" s="316" t="s">
        <v>360</v>
      </c>
      <c r="B3" s="317" t="s">
        <v>361</v>
      </c>
    </row>
    <row r="4" spans="1:2" ht="138.75" customHeight="1">
      <c r="A4" s="316" t="s">
        <v>252</v>
      </c>
      <c r="B4" s="317" t="s">
        <v>432</v>
      </c>
    </row>
    <row r="5" spans="1:2" ht="96.75" customHeight="1">
      <c r="A5" s="316" t="s">
        <v>253</v>
      </c>
      <c r="B5" s="317" t="s">
        <v>254</v>
      </c>
    </row>
    <row r="6" spans="1:2" ht="97.5" customHeight="1">
      <c r="A6" s="316" t="s">
        <v>255</v>
      </c>
      <c r="B6" s="317" t="s">
        <v>294</v>
      </c>
    </row>
    <row r="7" spans="1:2" ht="75.75" customHeight="1">
      <c r="A7" s="316" t="s">
        <v>256</v>
      </c>
      <c r="B7" s="317" t="s">
        <v>257</v>
      </c>
    </row>
    <row r="8" spans="1:2" ht="63" customHeight="1">
      <c r="A8" s="316" t="s">
        <v>258</v>
      </c>
      <c r="B8" s="317" t="s">
        <v>259</v>
      </c>
    </row>
    <row r="9" spans="1:2" ht="56.25" customHeight="1">
      <c r="A9" s="316" t="s">
        <v>260</v>
      </c>
      <c r="B9" s="317" t="s">
        <v>261</v>
      </c>
    </row>
    <row r="10" spans="1:2" ht="65.25" customHeight="1">
      <c r="A10" s="316" t="s">
        <v>262</v>
      </c>
      <c r="B10" s="317" t="s">
        <v>263</v>
      </c>
    </row>
    <row r="11" spans="1:2" ht="51" customHeight="1">
      <c r="A11" s="316" t="s">
        <v>264</v>
      </c>
      <c r="B11" s="317" t="s">
        <v>265</v>
      </c>
    </row>
    <row r="12" spans="1:2" ht="40.5" customHeight="1">
      <c r="A12" s="318" t="s">
        <v>266</v>
      </c>
      <c r="B12" s="319" t="s">
        <v>267</v>
      </c>
    </row>
    <row r="13" spans="1:2" ht="164.25" customHeight="1">
      <c r="A13" s="316" t="s">
        <v>268</v>
      </c>
      <c r="B13" s="317" t="s">
        <v>269</v>
      </c>
    </row>
    <row r="14" spans="1:2" ht="80.25" customHeight="1">
      <c r="A14" s="316" t="s">
        <v>296</v>
      </c>
      <c r="B14" s="317" t="s">
        <v>270</v>
      </c>
    </row>
    <row r="15" spans="1:2" ht="69" customHeight="1">
      <c r="A15" s="316" t="s">
        <v>271</v>
      </c>
      <c r="B15" s="317" t="s">
        <v>272</v>
      </c>
    </row>
    <row r="16" spans="1:2" ht="147.75" customHeight="1">
      <c r="A16" s="316" t="s">
        <v>273</v>
      </c>
      <c r="B16" s="317" t="s">
        <v>442</v>
      </c>
    </row>
    <row r="17" spans="1:2" ht="87.75" customHeight="1" thickBot="1">
      <c r="A17" s="326" t="s">
        <v>274</v>
      </c>
      <c r="B17" s="327" t="s">
        <v>275</v>
      </c>
    </row>
    <row r="18" spans="1:2" ht="14.25" thickBot="1">
      <c r="A18" s="405" t="s">
        <v>276</v>
      </c>
      <c r="B18" s="406"/>
    </row>
    <row r="19" spans="1:2" ht="80.25" customHeight="1">
      <c r="A19" s="320" t="s">
        <v>277</v>
      </c>
      <c r="B19" s="321" t="s">
        <v>278</v>
      </c>
    </row>
    <row r="20" spans="1:2" ht="102" customHeight="1">
      <c r="A20" s="322" t="s">
        <v>279</v>
      </c>
      <c r="B20" s="317" t="s">
        <v>280</v>
      </c>
    </row>
    <row r="21" spans="1:2" ht="403.5" customHeight="1">
      <c r="A21" s="323" t="s">
        <v>281</v>
      </c>
      <c r="B21" s="319" t="s">
        <v>297</v>
      </c>
    </row>
    <row r="22" spans="1:2" ht="54.4" thickBot="1">
      <c r="A22" s="328" t="s">
        <v>282</v>
      </c>
      <c r="B22" s="329" t="s">
        <v>283</v>
      </c>
    </row>
    <row r="23" spans="1:2" ht="14.25" thickBot="1">
      <c r="A23" s="405" t="s">
        <v>284</v>
      </c>
      <c r="B23" s="406"/>
    </row>
    <row r="24" spans="1:2" ht="156" customHeight="1">
      <c r="A24" s="322" t="s">
        <v>194</v>
      </c>
      <c r="B24" s="317" t="s">
        <v>285</v>
      </c>
    </row>
    <row r="25" spans="1:2" ht="99" customHeight="1">
      <c r="A25" s="322" t="s">
        <v>193</v>
      </c>
      <c r="B25" s="317" t="s">
        <v>286</v>
      </c>
    </row>
    <row r="26" spans="1:2" ht="99" customHeight="1">
      <c r="A26" s="322" t="s">
        <v>37</v>
      </c>
      <c r="B26" s="317" t="s">
        <v>295</v>
      </c>
    </row>
    <row r="27" spans="1:2" ht="102" customHeight="1">
      <c r="A27" s="322" t="s">
        <v>195</v>
      </c>
      <c r="B27" s="317" t="s">
        <v>287</v>
      </c>
    </row>
    <row r="28" spans="1:2" ht="60" customHeight="1">
      <c r="A28" s="322" t="s">
        <v>196</v>
      </c>
      <c r="B28" s="317" t="s">
        <v>288</v>
      </c>
    </row>
    <row r="29" spans="1:2" ht="78.75" customHeight="1">
      <c r="A29" s="316" t="s">
        <v>111</v>
      </c>
      <c r="B29" s="317" t="s">
        <v>289</v>
      </c>
    </row>
    <row r="30" spans="1:2" ht="96.75" customHeight="1">
      <c r="A30" s="316" t="s">
        <v>359</v>
      </c>
      <c r="B30" s="317" t="s">
        <v>378</v>
      </c>
    </row>
    <row r="31" spans="1:2" ht="59.25" customHeight="1">
      <c r="A31" s="316" t="s">
        <v>290</v>
      </c>
      <c r="B31" s="317" t="s">
        <v>291</v>
      </c>
    </row>
    <row r="32" spans="1:2" ht="68.25" customHeight="1" thickBot="1">
      <c r="A32" s="324" t="s">
        <v>292</v>
      </c>
      <c r="B32" s="325" t="s">
        <v>293</v>
      </c>
    </row>
  </sheetData>
  <sheetProtection algorithmName="SHA-512" hashValue="m8wVcoYPttGzwDSAJUIzNe5t3VBa4pOCK2eoRLVTLUzqA5aY0T7SkqTdR1x4gm0OtPQY4aCF3e4FCiH9wb+aHg==" saltValue="KVyZHX9JTc0FOUcwJ8/GRA==" spinCount="100000" sheet="1" selectLockedCells="1"/>
  <mergeCells count="3">
    <mergeCell ref="A1:B1"/>
    <mergeCell ref="A18:B18"/>
    <mergeCell ref="A23:B23"/>
  </mergeCells>
  <pageMargins left="0.82677165354330717" right="0.23622047244094491" top="0.74803149606299213" bottom="0.74803149606299213" header="0.31496062992125984" footer="0.31496062992125984"/>
  <pageSetup paperSize="9" scale="74" fitToHeight="0" orientation="portrait" r:id="rId1"/>
  <rowBreaks count="3" manualBreakCount="3">
    <brk id="17" max="1" man="1"/>
    <brk id="22" max="1" man="1"/>
    <brk id="32" max="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6047F-82E3-40F4-B959-44A75FB50B23}">
  <dimension ref="A2:R516"/>
  <sheetViews>
    <sheetView zoomScaleNormal="100" workbookViewId="0">
      <selection activeCell="B498" sqref="B498"/>
    </sheetView>
  </sheetViews>
  <sheetFormatPr baseColWidth="10" defaultRowHeight="13.5"/>
  <cols>
    <col min="2" max="2" width="14.625" customWidth="1"/>
    <col min="3" max="3" width="29.5" bestFit="1" customWidth="1"/>
    <col min="4" max="4" width="16.25" customWidth="1"/>
    <col min="5" max="5" width="22" customWidth="1"/>
    <col min="6" max="6" width="43.25" bestFit="1" customWidth="1"/>
    <col min="7" max="7" width="30.125" customWidth="1"/>
    <col min="8" max="8" width="25.625" bestFit="1" customWidth="1"/>
    <col min="9" max="9" width="14.375" bestFit="1" customWidth="1"/>
    <col min="10" max="10" width="12.5" bestFit="1" customWidth="1"/>
    <col min="11" max="11" width="28.625" customWidth="1"/>
    <col min="12" max="12" width="29.5" bestFit="1" customWidth="1"/>
    <col min="13" max="13" width="27.75" bestFit="1" customWidth="1"/>
    <col min="14" max="14" width="29.5" bestFit="1" customWidth="1"/>
    <col min="15" max="15" width="12.375" bestFit="1" customWidth="1"/>
    <col min="16" max="16" width="17.625" bestFit="1" customWidth="1"/>
    <col min="17" max="17" width="9.875" bestFit="1" customWidth="1"/>
    <col min="18" max="18" width="27.75" bestFit="1" customWidth="1"/>
  </cols>
  <sheetData>
    <row r="2" spans="1:5">
      <c r="B2" s="218" t="s">
        <v>313</v>
      </c>
      <c r="C2" s="218" t="s">
        <v>314</v>
      </c>
      <c r="D2" s="218" t="s">
        <v>27</v>
      </c>
      <c r="E2" s="218" t="s">
        <v>312</v>
      </c>
    </row>
    <row r="3" spans="1:5">
      <c r="B3" s="210">
        <f>'1 Unternehmensangaben'!A12</f>
        <v>0</v>
      </c>
      <c r="C3" s="210" t="s">
        <v>258</v>
      </c>
      <c r="D3" s="214">
        <f>'1 Unternehmensangaben'!B37</f>
        <v>2023</v>
      </c>
      <c r="E3" s="211">
        <f>'1 Unternehmensangaben'!A37</f>
        <v>0</v>
      </c>
    </row>
    <row r="4" spans="1:5">
      <c r="B4" s="210">
        <f>'1 Unternehmensangaben'!A12</f>
        <v>0</v>
      </c>
      <c r="C4" s="210" t="s">
        <v>258</v>
      </c>
      <c r="D4" s="214">
        <f>'1 Unternehmensangaben'!B38</f>
        <v>2024</v>
      </c>
      <c r="E4" s="211">
        <f>'1 Unternehmensangaben'!A38</f>
        <v>0</v>
      </c>
    </row>
    <row r="5" spans="1:5">
      <c r="B5" s="210">
        <f>'1 Unternehmensangaben'!A12</f>
        <v>0</v>
      </c>
      <c r="C5" s="210" t="s">
        <v>258</v>
      </c>
      <c r="D5" s="214">
        <f>'1 Unternehmensangaben'!B39</f>
        <v>2025</v>
      </c>
      <c r="E5" s="211">
        <f>'1 Unternehmensangaben'!A39</f>
        <v>0</v>
      </c>
    </row>
    <row r="6" spans="1:5">
      <c r="B6" s="212">
        <f>'1 Unternehmensangaben'!A12</f>
        <v>0</v>
      </c>
      <c r="C6" s="212" t="s">
        <v>315</v>
      </c>
      <c r="D6" s="214">
        <f>'1 Unternehmensangaben'!D37</f>
        <v>2023</v>
      </c>
      <c r="E6" s="213">
        <f>'1 Unternehmensangaben'!C37</f>
        <v>0</v>
      </c>
    </row>
    <row r="7" spans="1:5">
      <c r="B7" s="212">
        <f>'1 Unternehmensangaben'!A12</f>
        <v>0</v>
      </c>
      <c r="C7" s="212" t="s">
        <v>315</v>
      </c>
      <c r="D7" s="214">
        <f>'1 Unternehmensangaben'!D38</f>
        <v>2024</v>
      </c>
      <c r="E7" s="213">
        <f>'1 Unternehmensangaben'!C38</f>
        <v>0</v>
      </c>
    </row>
    <row r="8" spans="1:5">
      <c r="B8" s="212">
        <f>'1 Unternehmensangaben'!A12</f>
        <v>0</v>
      </c>
      <c r="C8" s="212" t="s">
        <v>315</v>
      </c>
      <c r="D8" s="214">
        <f>'1 Unternehmensangaben'!D39</f>
        <v>2025</v>
      </c>
      <c r="E8" s="213">
        <f>'1 Unternehmensangaben'!C39</f>
        <v>0</v>
      </c>
    </row>
    <row r="9" spans="1:5">
      <c r="B9" s="212">
        <f>'1 Unternehmensangaben'!A12</f>
        <v>0</v>
      </c>
      <c r="C9" s="212" t="s">
        <v>260</v>
      </c>
      <c r="D9" s="214">
        <f>'1 Unternehmensangaben'!B45</f>
        <v>2023</v>
      </c>
      <c r="E9" s="213">
        <f>'1 Unternehmensangaben'!A45</f>
        <v>0</v>
      </c>
    </row>
    <row r="10" spans="1:5">
      <c r="B10" s="212">
        <f>'1 Unternehmensangaben'!A12</f>
        <v>0</v>
      </c>
      <c r="C10" s="212" t="s">
        <v>260</v>
      </c>
      <c r="D10" s="214">
        <f>'1 Unternehmensangaben'!B46</f>
        <v>2024</v>
      </c>
      <c r="E10" s="213">
        <f>'1 Unternehmensangaben'!A46</f>
        <v>0</v>
      </c>
    </row>
    <row r="11" spans="1:5">
      <c r="B11" s="212">
        <f>'1 Unternehmensangaben'!A12</f>
        <v>0</v>
      </c>
      <c r="C11" s="212" t="s">
        <v>260</v>
      </c>
      <c r="D11" s="214">
        <f>'1 Unternehmensangaben'!B47</f>
        <v>2025</v>
      </c>
      <c r="E11" s="213">
        <f>'1 Unternehmensangaben'!A47</f>
        <v>0</v>
      </c>
    </row>
    <row r="12" spans="1:5">
      <c r="B12" s="212">
        <f>'1 Unternehmensangaben'!A12</f>
        <v>0</v>
      </c>
      <c r="C12" s="212" t="s">
        <v>262</v>
      </c>
      <c r="D12" s="215">
        <f>'1 Unternehmensangaben'!D45</f>
        <v>2023</v>
      </c>
      <c r="E12" s="213">
        <f>'1 Unternehmensangaben'!C45</f>
        <v>0</v>
      </c>
    </row>
    <row r="13" spans="1:5">
      <c r="B13" s="212">
        <f>'1 Unternehmensangaben'!A12</f>
        <v>0</v>
      </c>
      <c r="C13" s="212" t="s">
        <v>262</v>
      </c>
      <c r="D13" s="215">
        <f>'1 Unternehmensangaben'!D46</f>
        <v>2024</v>
      </c>
      <c r="E13" s="213">
        <f>'1 Unternehmensangaben'!C46</f>
        <v>0</v>
      </c>
    </row>
    <row r="14" spans="1:5">
      <c r="B14" s="212">
        <f>'1 Unternehmensangaben'!A12</f>
        <v>0</v>
      </c>
      <c r="C14" s="212" t="s">
        <v>262</v>
      </c>
      <c r="D14" s="215">
        <f>'1 Unternehmensangaben'!D47</f>
        <v>2025</v>
      </c>
      <c r="E14" s="213">
        <f>'1 Unternehmensangaben'!C47</f>
        <v>0</v>
      </c>
    </row>
    <row r="15" spans="1:5">
      <c r="A15" s="223"/>
    </row>
    <row r="16" spans="1:5">
      <c r="B16" t="s">
        <v>313</v>
      </c>
      <c r="C16" t="s">
        <v>27</v>
      </c>
      <c r="D16" t="s">
        <v>30</v>
      </c>
      <c r="E16" t="s">
        <v>31</v>
      </c>
    </row>
    <row r="17" spans="2:5" ht="14.25">
      <c r="B17" s="209">
        <f>'1 Unternehmensangaben'!$A$12</f>
        <v>0</v>
      </c>
      <c r="C17" s="217">
        <f>'2 Vorleistungsmarkt'!$A$14</f>
        <v>2023</v>
      </c>
      <c r="D17" s="216">
        <f>'2 Vorleistungsmarkt'!$B14</f>
        <v>0</v>
      </c>
      <c r="E17" s="216">
        <f>'2 Vorleistungsmarkt'!$D14</f>
        <v>0</v>
      </c>
    </row>
    <row r="18" spans="2:5" ht="14.25">
      <c r="B18" s="209">
        <f>'1 Unternehmensangaben'!$A$12</f>
        <v>0</v>
      </c>
      <c r="C18" s="217">
        <f>'2 Vorleistungsmarkt'!$A$14</f>
        <v>2023</v>
      </c>
      <c r="D18" s="216">
        <f>'2 Vorleistungsmarkt'!$B15</f>
        <v>0</v>
      </c>
      <c r="E18" s="216">
        <f>'2 Vorleistungsmarkt'!$D15</f>
        <v>0</v>
      </c>
    </row>
    <row r="19" spans="2:5" ht="14.25">
      <c r="B19" s="209">
        <f>'1 Unternehmensangaben'!$A$12</f>
        <v>0</v>
      </c>
      <c r="C19" s="217">
        <f>'2 Vorleistungsmarkt'!$A$14</f>
        <v>2023</v>
      </c>
      <c r="D19" s="216">
        <f>'2 Vorleistungsmarkt'!$B16</f>
        <v>0</v>
      </c>
      <c r="E19" s="216">
        <f>'2 Vorleistungsmarkt'!$D16</f>
        <v>0</v>
      </c>
    </row>
    <row r="20" spans="2:5" ht="14.25">
      <c r="B20" s="209">
        <f>'1 Unternehmensangaben'!$A$12</f>
        <v>0</v>
      </c>
      <c r="C20" s="217">
        <f>'2 Vorleistungsmarkt'!$A$14</f>
        <v>2023</v>
      </c>
      <c r="D20" s="216">
        <f>'2 Vorleistungsmarkt'!$B17</f>
        <v>0</v>
      </c>
      <c r="E20" s="216">
        <f>'2 Vorleistungsmarkt'!$D17</f>
        <v>0</v>
      </c>
    </row>
    <row r="21" spans="2:5" ht="14.25">
      <c r="B21" s="209">
        <f>'1 Unternehmensangaben'!$A$12</f>
        <v>0</v>
      </c>
      <c r="C21" s="217">
        <f>'2 Vorleistungsmarkt'!$A$14</f>
        <v>2023</v>
      </c>
      <c r="D21" s="216">
        <f>'2 Vorleistungsmarkt'!$B18</f>
        <v>0</v>
      </c>
      <c r="E21" s="216">
        <f>'2 Vorleistungsmarkt'!$D18</f>
        <v>0</v>
      </c>
    </row>
    <row r="22" spans="2:5" ht="14.25">
      <c r="B22" s="209">
        <f>'1 Unternehmensangaben'!$A$12</f>
        <v>0</v>
      </c>
      <c r="C22" s="217">
        <f>'2 Vorleistungsmarkt'!$A$14</f>
        <v>2023</v>
      </c>
      <c r="D22" s="216">
        <f>'2 Vorleistungsmarkt'!$B19</f>
        <v>0</v>
      </c>
      <c r="E22" s="216">
        <f>'2 Vorleistungsmarkt'!$D19</f>
        <v>0</v>
      </c>
    </row>
    <row r="23" spans="2:5" ht="14.25">
      <c r="B23" s="209">
        <f>'1 Unternehmensangaben'!$A$12</f>
        <v>0</v>
      </c>
      <c r="C23" s="217">
        <f>'2 Vorleistungsmarkt'!$A$14</f>
        <v>2023</v>
      </c>
      <c r="D23" s="216">
        <f>'2 Vorleistungsmarkt'!$B20</f>
        <v>0</v>
      </c>
      <c r="E23" s="216">
        <f>'2 Vorleistungsmarkt'!$D20</f>
        <v>0</v>
      </c>
    </row>
    <row r="24" spans="2:5" ht="14.25">
      <c r="B24" s="209">
        <f>'1 Unternehmensangaben'!$A$12</f>
        <v>0</v>
      </c>
      <c r="C24" s="217">
        <f>'2 Vorleistungsmarkt'!$A$14</f>
        <v>2023</v>
      </c>
      <c r="D24" s="216">
        <f>'2 Vorleistungsmarkt'!$B21</f>
        <v>0</v>
      </c>
      <c r="E24" s="216">
        <f>'2 Vorleistungsmarkt'!$D21</f>
        <v>0</v>
      </c>
    </row>
    <row r="25" spans="2:5" ht="14.25">
      <c r="B25" s="209">
        <f>'1 Unternehmensangaben'!$A$12</f>
        <v>0</v>
      </c>
      <c r="C25" s="217">
        <f>'2 Vorleistungsmarkt'!$A$14</f>
        <v>2023</v>
      </c>
      <c r="D25" s="216">
        <f>'2 Vorleistungsmarkt'!$B22</f>
        <v>0</v>
      </c>
      <c r="E25" s="216">
        <f>'2 Vorleistungsmarkt'!$D22</f>
        <v>0</v>
      </c>
    </row>
    <row r="26" spans="2:5" ht="14.25">
      <c r="B26" s="209">
        <f>'1 Unternehmensangaben'!$A$12</f>
        <v>0</v>
      </c>
      <c r="C26" s="217">
        <f>'2 Vorleistungsmarkt'!$A$14</f>
        <v>2023</v>
      </c>
      <c r="D26" s="216">
        <f>'2 Vorleistungsmarkt'!$B23</f>
        <v>0</v>
      </c>
      <c r="E26" s="216">
        <f>'2 Vorleistungsmarkt'!$D23</f>
        <v>0</v>
      </c>
    </row>
    <row r="27" spans="2:5" ht="14.25">
      <c r="B27" s="209">
        <f>'1 Unternehmensangaben'!$A$12</f>
        <v>0</v>
      </c>
      <c r="C27" s="217">
        <f>'2 Vorleistungsmarkt'!$A$14</f>
        <v>2023</v>
      </c>
      <c r="D27" s="216">
        <f>'2 Vorleistungsmarkt'!$B24</f>
        <v>0</v>
      </c>
      <c r="E27" s="216">
        <f>'2 Vorleistungsmarkt'!$D24</f>
        <v>0</v>
      </c>
    </row>
    <row r="28" spans="2:5" ht="14.25">
      <c r="B28" s="209">
        <f>'1 Unternehmensangaben'!$A$12</f>
        <v>0</v>
      </c>
      <c r="C28" s="217">
        <f>'2 Vorleistungsmarkt'!$A$14</f>
        <v>2023</v>
      </c>
      <c r="D28" s="216">
        <f>'2 Vorleistungsmarkt'!$B25</f>
        <v>0</v>
      </c>
      <c r="E28" s="216">
        <f>'2 Vorleistungsmarkt'!$D25</f>
        <v>0</v>
      </c>
    </row>
    <row r="29" spans="2:5" ht="14.25">
      <c r="B29" s="209">
        <f>'1 Unternehmensangaben'!$A$12</f>
        <v>0</v>
      </c>
      <c r="C29" s="217">
        <f>'2 Vorleistungsmarkt'!$A$14</f>
        <v>2023</v>
      </c>
      <c r="D29" s="216">
        <f>'2 Vorleistungsmarkt'!$B26</f>
        <v>0</v>
      </c>
      <c r="E29" s="216">
        <f>'2 Vorleistungsmarkt'!$D26</f>
        <v>0</v>
      </c>
    </row>
    <row r="30" spans="2:5" ht="14.25">
      <c r="B30" s="209">
        <f>'1 Unternehmensangaben'!$A$12</f>
        <v>0</v>
      </c>
      <c r="C30" s="217">
        <f>'2 Vorleistungsmarkt'!$A$14</f>
        <v>2023</v>
      </c>
      <c r="D30" s="216">
        <f>'2 Vorleistungsmarkt'!$B27</f>
        <v>0</v>
      </c>
      <c r="E30" s="216">
        <f>'2 Vorleistungsmarkt'!$D27</f>
        <v>0</v>
      </c>
    </row>
    <row r="31" spans="2:5" ht="14.25">
      <c r="B31" s="209">
        <f>'1 Unternehmensangaben'!$A$12</f>
        <v>0</v>
      </c>
      <c r="C31" s="217">
        <f>'2 Vorleistungsmarkt'!$A$14</f>
        <v>2023</v>
      </c>
      <c r="D31" s="216">
        <f>'2 Vorleistungsmarkt'!$B28</f>
        <v>0</v>
      </c>
      <c r="E31" s="216">
        <f>'2 Vorleistungsmarkt'!$D28</f>
        <v>0</v>
      </c>
    </row>
    <row r="32" spans="2:5" ht="14.25">
      <c r="B32" s="209">
        <f>'1 Unternehmensangaben'!$A$12</f>
        <v>0</v>
      </c>
      <c r="C32" s="217">
        <f>'2 Vorleistungsmarkt'!$A$14</f>
        <v>2023</v>
      </c>
      <c r="D32" s="216">
        <f>'2 Vorleistungsmarkt'!$B29</f>
        <v>0</v>
      </c>
      <c r="E32" s="216">
        <f>'2 Vorleistungsmarkt'!$D29</f>
        <v>0</v>
      </c>
    </row>
    <row r="33" spans="2:5" ht="14.25">
      <c r="B33" s="209">
        <f>'1 Unternehmensangaben'!$A$12</f>
        <v>0</v>
      </c>
      <c r="C33" s="217">
        <f>'2 Vorleistungsmarkt'!$A$14</f>
        <v>2023</v>
      </c>
      <c r="D33" s="216">
        <f>'2 Vorleistungsmarkt'!$B30</f>
        <v>0</v>
      </c>
      <c r="E33" s="216">
        <f>'2 Vorleistungsmarkt'!$D30</f>
        <v>0</v>
      </c>
    </row>
    <row r="34" spans="2:5" ht="14.25">
      <c r="B34" s="209">
        <f>'1 Unternehmensangaben'!$A$12</f>
        <v>0</v>
      </c>
      <c r="C34" s="217">
        <f>'2 Vorleistungsmarkt'!$A$14</f>
        <v>2023</v>
      </c>
      <c r="D34" s="216">
        <f>'2 Vorleistungsmarkt'!$B31</f>
        <v>0</v>
      </c>
      <c r="E34" s="216">
        <f>'2 Vorleistungsmarkt'!$D31</f>
        <v>0</v>
      </c>
    </row>
    <row r="35" spans="2:5" ht="14.25">
      <c r="B35" s="209">
        <f>'1 Unternehmensangaben'!$A$12</f>
        <v>0</v>
      </c>
      <c r="C35" s="217">
        <f>'2 Vorleistungsmarkt'!$A$14</f>
        <v>2023</v>
      </c>
      <c r="D35" s="216">
        <f>'2 Vorleistungsmarkt'!$B32</f>
        <v>0</v>
      </c>
      <c r="E35" s="216">
        <f>'2 Vorleistungsmarkt'!$D32</f>
        <v>0</v>
      </c>
    </row>
    <row r="36" spans="2:5" ht="14.25">
      <c r="B36" s="209">
        <f>'1 Unternehmensangaben'!$A$12</f>
        <v>0</v>
      </c>
      <c r="C36" s="217">
        <f>'2 Vorleistungsmarkt'!$A$14</f>
        <v>2023</v>
      </c>
      <c r="D36" s="216">
        <f>'2 Vorleistungsmarkt'!$B33</f>
        <v>0</v>
      </c>
      <c r="E36" s="216">
        <f>'2 Vorleistungsmarkt'!$D33</f>
        <v>0</v>
      </c>
    </row>
    <row r="37" spans="2:5" ht="14.25">
      <c r="B37" s="209">
        <f>'1 Unternehmensangaben'!$A$12</f>
        <v>0</v>
      </c>
      <c r="C37" s="217">
        <f>'2 Vorleistungsmarkt'!$A$14</f>
        <v>2023</v>
      </c>
      <c r="D37" s="216">
        <f>'2 Vorleistungsmarkt'!$B34</f>
        <v>0</v>
      </c>
      <c r="E37" s="216">
        <f>'2 Vorleistungsmarkt'!$D34</f>
        <v>0</v>
      </c>
    </row>
    <row r="38" spans="2:5" ht="14.25">
      <c r="B38" s="209">
        <f>'1 Unternehmensangaben'!$A$12</f>
        <v>0</v>
      </c>
      <c r="C38" s="217">
        <f>'2 Vorleistungsmarkt'!$A$14</f>
        <v>2023</v>
      </c>
      <c r="D38" s="216">
        <f>'2 Vorleistungsmarkt'!$B35</f>
        <v>0</v>
      </c>
      <c r="E38" s="216">
        <f>'2 Vorleistungsmarkt'!$D35</f>
        <v>0</v>
      </c>
    </row>
    <row r="39" spans="2:5" ht="14.25">
      <c r="B39" s="209">
        <f>'1 Unternehmensangaben'!$A$12</f>
        <v>0</v>
      </c>
      <c r="C39" s="217">
        <f>'2 Vorleistungsmarkt'!$A$14</f>
        <v>2023</v>
      </c>
      <c r="D39" s="216">
        <f>'2 Vorleistungsmarkt'!$B36</f>
        <v>0</v>
      </c>
      <c r="E39" s="216">
        <f>'2 Vorleistungsmarkt'!$D36</f>
        <v>0</v>
      </c>
    </row>
    <row r="40" spans="2:5" ht="14.25">
      <c r="B40" s="209">
        <f>'1 Unternehmensangaben'!$A$12</f>
        <v>0</v>
      </c>
      <c r="C40" s="217">
        <f>'2 Vorleistungsmarkt'!$A$14</f>
        <v>2023</v>
      </c>
      <c r="D40" s="216">
        <f>'2 Vorleistungsmarkt'!$B37</f>
        <v>0</v>
      </c>
      <c r="E40" s="216">
        <f>'2 Vorleistungsmarkt'!$D37</f>
        <v>0</v>
      </c>
    </row>
    <row r="41" spans="2:5" ht="14.25">
      <c r="B41" s="209">
        <f>'1 Unternehmensangaben'!$A$12</f>
        <v>0</v>
      </c>
      <c r="C41" s="217">
        <f>'2 Vorleistungsmarkt'!$A$14</f>
        <v>2023</v>
      </c>
      <c r="D41" s="216">
        <f>'2 Vorleistungsmarkt'!$B38</f>
        <v>0</v>
      </c>
      <c r="E41" s="216">
        <f>'2 Vorleistungsmarkt'!$D38</f>
        <v>0</v>
      </c>
    </row>
    <row r="42" spans="2:5" ht="14.25">
      <c r="B42" s="209">
        <f>'1 Unternehmensangaben'!$A$12</f>
        <v>0</v>
      </c>
      <c r="C42" s="217">
        <f>'2 Vorleistungsmarkt'!$A$14</f>
        <v>2023</v>
      </c>
      <c r="D42" s="216">
        <f>'2 Vorleistungsmarkt'!$B39</f>
        <v>0</v>
      </c>
      <c r="E42" s="216">
        <f>'2 Vorleistungsmarkt'!$D39</f>
        <v>0</v>
      </c>
    </row>
    <row r="43" spans="2:5" ht="14.25">
      <c r="B43" s="209">
        <f>'1 Unternehmensangaben'!$A$12</f>
        <v>0</v>
      </c>
      <c r="C43" s="217">
        <f>'2 Vorleistungsmarkt'!$A$14</f>
        <v>2023</v>
      </c>
      <c r="D43" s="216">
        <f>'2 Vorleistungsmarkt'!$B40</f>
        <v>0</v>
      </c>
      <c r="E43" s="216">
        <f>'2 Vorleistungsmarkt'!$D40</f>
        <v>0</v>
      </c>
    </row>
    <row r="44" spans="2:5" ht="14.25">
      <c r="B44" s="209">
        <f>'1 Unternehmensangaben'!$A$12</f>
        <v>0</v>
      </c>
      <c r="C44" s="217">
        <f>'2 Vorleistungsmarkt'!$A$14</f>
        <v>2023</v>
      </c>
      <c r="D44" s="216">
        <f>'2 Vorleistungsmarkt'!$B41</f>
        <v>0</v>
      </c>
      <c r="E44" s="216">
        <f>'2 Vorleistungsmarkt'!$D41</f>
        <v>0</v>
      </c>
    </row>
    <row r="45" spans="2:5" ht="14.25">
      <c r="B45" s="209">
        <f>'1 Unternehmensangaben'!$A$12</f>
        <v>0</v>
      </c>
      <c r="C45" s="217">
        <f>'2 Vorleistungsmarkt'!$A$14</f>
        <v>2023</v>
      </c>
      <c r="D45" s="216">
        <f>'2 Vorleistungsmarkt'!$B42</f>
        <v>0</v>
      </c>
      <c r="E45" s="216">
        <f>'2 Vorleistungsmarkt'!$D42</f>
        <v>0</v>
      </c>
    </row>
    <row r="46" spans="2:5" ht="14.25">
      <c r="B46" s="209">
        <f>'1 Unternehmensangaben'!$A$12</f>
        <v>0</v>
      </c>
      <c r="C46" s="217">
        <f>'2 Vorleistungsmarkt'!$A$14</f>
        <v>2023</v>
      </c>
      <c r="D46" s="216">
        <f>'2 Vorleistungsmarkt'!$B43</f>
        <v>0</v>
      </c>
      <c r="E46" s="216">
        <f>'2 Vorleistungsmarkt'!$D43</f>
        <v>0</v>
      </c>
    </row>
    <row r="47" spans="2:5" ht="14.25">
      <c r="B47" s="209">
        <f>'1 Unternehmensangaben'!$A$12</f>
        <v>0</v>
      </c>
      <c r="C47" s="217">
        <f>'2 Vorleistungsmarkt'!$A$44</f>
        <v>2024</v>
      </c>
      <c r="D47" s="216">
        <f>'2 Vorleistungsmarkt'!$B44</f>
        <v>0</v>
      </c>
      <c r="E47" s="216">
        <f>'2 Vorleistungsmarkt'!$D44</f>
        <v>0</v>
      </c>
    </row>
    <row r="48" spans="2:5" ht="14.25">
      <c r="B48" s="209">
        <f>'1 Unternehmensangaben'!$A$12</f>
        <v>0</v>
      </c>
      <c r="C48" s="217">
        <f>'2 Vorleistungsmarkt'!$A$44</f>
        <v>2024</v>
      </c>
      <c r="D48" s="216">
        <f>'2 Vorleistungsmarkt'!$B45</f>
        <v>0</v>
      </c>
      <c r="E48" s="216">
        <f>'2 Vorleistungsmarkt'!$D45</f>
        <v>0</v>
      </c>
    </row>
    <row r="49" spans="2:5" ht="14.25">
      <c r="B49" s="209">
        <f>'1 Unternehmensangaben'!$A$12</f>
        <v>0</v>
      </c>
      <c r="C49" s="217">
        <f>'2 Vorleistungsmarkt'!$A$44</f>
        <v>2024</v>
      </c>
      <c r="D49" s="216">
        <f>'2 Vorleistungsmarkt'!$B46</f>
        <v>0</v>
      </c>
      <c r="E49" s="216">
        <f>'2 Vorleistungsmarkt'!$D46</f>
        <v>0</v>
      </c>
    </row>
    <row r="50" spans="2:5" ht="14.25">
      <c r="B50" s="209">
        <f>'1 Unternehmensangaben'!$A$12</f>
        <v>0</v>
      </c>
      <c r="C50" s="217">
        <f>'2 Vorleistungsmarkt'!$A$44</f>
        <v>2024</v>
      </c>
      <c r="D50" s="216">
        <f>'2 Vorleistungsmarkt'!$B47</f>
        <v>0</v>
      </c>
      <c r="E50" s="216">
        <f>'2 Vorleistungsmarkt'!$D47</f>
        <v>0</v>
      </c>
    </row>
    <row r="51" spans="2:5" ht="14.25">
      <c r="B51" s="209">
        <f>'1 Unternehmensangaben'!$A$12</f>
        <v>0</v>
      </c>
      <c r="C51" s="217">
        <f>'2 Vorleistungsmarkt'!$A$44</f>
        <v>2024</v>
      </c>
      <c r="D51" s="216">
        <f>'2 Vorleistungsmarkt'!$B48</f>
        <v>0</v>
      </c>
      <c r="E51" s="216">
        <f>'2 Vorleistungsmarkt'!$D48</f>
        <v>0</v>
      </c>
    </row>
    <row r="52" spans="2:5" ht="14.25">
      <c r="B52" s="209">
        <f>'1 Unternehmensangaben'!$A$12</f>
        <v>0</v>
      </c>
      <c r="C52" s="217">
        <f>'2 Vorleistungsmarkt'!$A$44</f>
        <v>2024</v>
      </c>
      <c r="D52" s="216">
        <f>'2 Vorleistungsmarkt'!$B49</f>
        <v>0</v>
      </c>
      <c r="E52" s="216">
        <f>'2 Vorleistungsmarkt'!$D49</f>
        <v>0</v>
      </c>
    </row>
    <row r="53" spans="2:5" ht="14.25">
      <c r="B53" s="209">
        <f>'1 Unternehmensangaben'!$A$12</f>
        <v>0</v>
      </c>
      <c r="C53" s="217">
        <f>'2 Vorleistungsmarkt'!$A$44</f>
        <v>2024</v>
      </c>
      <c r="D53" s="216">
        <f>'2 Vorleistungsmarkt'!$B50</f>
        <v>0</v>
      </c>
      <c r="E53" s="216">
        <f>'2 Vorleistungsmarkt'!$D50</f>
        <v>0</v>
      </c>
    </row>
    <row r="54" spans="2:5" ht="14.25">
      <c r="B54" s="209">
        <f>'1 Unternehmensangaben'!$A$12</f>
        <v>0</v>
      </c>
      <c r="C54" s="217">
        <f>'2 Vorleistungsmarkt'!$A$44</f>
        <v>2024</v>
      </c>
      <c r="D54" s="216">
        <f>'2 Vorleistungsmarkt'!$B51</f>
        <v>0</v>
      </c>
      <c r="E54" s="216">
        <f>'2 Vorleistungsmarkt'!$D51</f>
        <v>0</v>
      </c>
    </row>
    <row r="55" spans="2:5" ht="14.25">
      <c r="B55" s="209">
        <f>'1 Unternehmensangaben'!$A$12</f>
        <v>0</v>
      </c>
      <c r="C55" s="217">
        <f>'2 Vorleistungsmarkt'!$A$44</f>
        <v>2024</v>
      </c>
      <c r="D55" s="216">
        <f>'2 Vorleistungsmarkt'!$B52</f>
        <v>0</v>
      </c>
      <c r="E55" s="216">
        <f>'2 Vorleistungsmarkt'!$D52</f>
        <v>0</v>
      </c>
    </row>
    <row r="56" spans="2:5" ht="14.25">
      <c r="B56" s="209">
        <f>'1 Unternehmensangaben'!$A$12</f>
        <v>0</v>
      </c>
      <c r="C56" s="217">
        <f>'2 Vorleistungsmarkt'!$A$44</f>
        <v>2024</v>
      </c>
      <c r="D56" s="216">
        <f>'2 Vorleistungsmarkt'!$B53</f>
        <v>0</v>
      </c>
      <c r="E56" s="216">
        <f>'2 Vorleistungsmarkt'!$D53</f>
        <v>0</v>
      </c>
    </row>
    <row r="57" spans="2:5" ht="14.25">
      <c r="B57" s="209">
        <f>'1 Unternehmensangaben'!$A$12</f>
        <v>0</v>
      </c>
      <c r="C57" s="217">
        <f>'2 Vorleistungsmarkt'!$A$44</f>
        <v>2024</v>
      </c>
      <c r="D57" s="216">
        <f>'2 Vorleistungsmarkt'!$B54</f>
        <v>0</v>
      </c>
      <c r="E57" s="216">
        <f>'2 Vorleistungsmarkt'!$D54</f>
        <v>0</v>
      </c>
    </row>
    <row r="58" spans="2:5" ht="14.25">
      <c r="B58" s="209">
        <f>'1 Unternehmensangaben'!$A$12</f>
        <v>0</v>
      </c>
      <c r="C58" s="217">
        <f>'2 Vorleistungsmarkt'!$A$44</f>
        <v>2024</v>
      </c>
      <c r="D58" s="216">
        <f>'2 Vorleistungsmarkt'!$B55</f>
        <v>0</v>
      </c>
      <c r="E58" s="216">
        <f>'2 Vorleistungsmarkt'!$D55</f>
        <v>0</v>
      </c>
    </row>
    <row r="59" spans="2:5" ht="14.25">
      <c r="B59" s="209">
        <f>'1 Unternehmensangaben'!$A$12</f>
        <v>0</v>
      </c>
      <c r="C59" s="217">
        <f>'2 Vorleistungsmarkt'!$A$44</f>
        <v>2024</v>
      </c>
      <c r="D59" s="216">
        <f>'2 Vorleistungsmarkt'!$B56</f>
        <v>0</v>
      </c>
      <c r="E59" s="216">
        <f>'2 Vorleistungsmarkt'!$D56</f>
        <v>0</v>
      </c>
    </row>
    <row r="60" spans="2:5" ht="14.25">
      <c r="B60" s="209">
        <f>'1 Unternehmensangaben'!$A$12</f>
        <v>0</v>
      </c>
      <c r="C60" s="217">
        <f>'2 Vorleistungsmarkt'!$A$44</f>
        <v>2024</v>
      </c>
      <c r="D60" s="216">
        <f>'2 Vorleistungsmarkt'!$B57</f>
        <v>0</v>
      </c>
      <c r="E60" s="216">
        <f>'2 Vorleistungsmarkt'!$D57</f>
        <v>0</v>
      </c>
    </row>
    <row r="61" spans="2:5" ht="14.25">
      <c r="B61" s="209">
        <f>'1 Unternehmensangaben'!$A$12</f>
        <v>0</v>
      </c>
      <c r="C61" s="217">
        <f>'2 Vorleistungsmarkt'!$A$44</f>
        <v>2024</v>
      </c>
      <c r="D61" s="216">
        <f>'2 Vorleistungsmarkt'!$B58</f>
        <v>0</v>
      </c>
      <c r="E61" s="216">
        <f>'2 Vorleistungsmarkt'!$D58</f>
        <v>0</v>
      </c>
    </row>
    <row r="62" spans="2:5" ht="14.25">
      <c r="B62" s="209">
        <f>'1 Unternehmensangaben'!$A$12</f>
        <v>0</v>
      </c>
      <c r="C62" s="217">
        <f>'2 Vorleistungsmarkt'!$A$44</f>
        <v>2024</v>
      </c>
      <c r="D62" s="216">
        <f>'2 Vorleistungsmarkt'!$B59</f>
        <v>0</v>
      </c>
      <c r="E62" s="216">
        <f>'2 Vorleistungsmarkt'!$D59</f>
        <v>0</v>
      </c>
    </row>
    <row r="63" spans="2:5" ht="14.25">
      <c r="B63" s="209">
        <f>'1 Unternehmensangaben'!$A$12</f>
        <v>0</v>
      </c>
      <c r="C63" s="217">
        <f>'2 Vorleistungsmarkt'!$A$44</f>
        <v>2024</v>
      </c>
      <c r="D63" s="216">
        <f>'2 Vorleistungsmarkt'!$B60</f>
        <v>0</v>
      </c>
      <c r="E63" s="216">
        <f>'2 Vorleistungsmarkt'!$D60</f>
        <v>0</v>
      </c>
    </row>
    <row r="64" spans="2:5" ht="14.25">
      <c r="B64" s="209">
        <f>'1 Unternehmensangaben'!$A$12</f>
        <v>0</v>
      </c>
      <c r="C64" s="217">
        <f>'2 Vorleistungsmarkt'!$A$44</f>
        <v>2024</v>
      </c>
      <c r="D64" s="216">
        <f>'2 Vorleistungsmarkt'!$B61</f>
        <v>0</v>
      </c>
      <c r="E64" s="216">
        <f>'2 Vorleistungsmarkt'!$D61</f>
        <v>0</v>
      </c>
    </row>
    <row r="65" spans="2:5" ht="14.25">
      <c r="B65" s="209">
        <f>'1 Unternehmensangaben'!$A$12</f>
        <v>0</v>
      </c>
      <c r="C65" s="217">
        <f>'2 Vorleistungsmarkt'!$A$44</f>
        <v>2024</v>
      </c>
      <c r="D65" s="216">
        <f>'2 Vorleistungsmarkt'!$B62</f>
        <v>0</v>
      </c>
      <c r="E65" s="216">
        <f>'2 Vorleistungsmarkt'!$D62</f>
        <v>0</v>
      </c>
    </row>
    <row r="66" spans="2:5" ht="14.25">
      <c r="B66" s="209">
        <f>'1 Unternehmensangaben'!$A$12</f>
        <v>0</v>
      </c>
      <c r="C66" s="217">
        <f>'2 Vorleistungsmarkt'!$A$44</f>
        <v>2024</v>
      </c>
      <c r="D66" s="216">
        <f>'2 Vorleistungsmarkt'!$B63</f>
        <v>0</v>
      </c>
      <c r="E66" s="216">
        <f>'2 Vorleistungsmarkt'!$D63</f>
        <v>0</v>
      </c>
    </row>
    <row r="67" spans="2:5" ht="14.25">
      <c r="B67" s="209">
        <f>'1 Unternehmensangaben'!$A$12</f>
        <v>0</v>
      </c>
      <c r="C67" s="217">
        <f>'2 Vorleistungsmarkt'!$A$44</f>
        <v>2024</v>
      </c>
      <c r="D67" s="216">
        <f>'2 Vorleistungsmarkt'!$B64</f>
        <v>0</v>
      </c>
      <c r="E67" s="216">
        <f>'2 Vorleistungsmarkt'!$D64</f>
        <v>0</v>
      </c>
    </row>
    <row r="68" spans="2:5" ht="14.25">
      <c r="B68" s="209">
        <f>'1 Unternehmensangaben'!$A$12</f>
        <v>0</v>
      </c>
      <c r="C68" s="217">
        <f>'2 Vorleistungsmarkt'!$A$44</f>
        <v>2024</v>
      </c>
      <c r="D68" s="216">
        <f>'2 Vorleistungsmarkt'!$B65</f>
        <v>0</v>
      </c>
      <c r="E68" s="216">
        <f>'2 Vorleistungsmarkt'!$D65</f>
        <v>0</v>
      </c>
    </row>
    <row r="69" spans="2:5" ht="14.25">
      <c r="B69" s="209">
        <f>'1 Unternehmensangaben'!$A$12</f>
        <v>0</v>
      </c>
      <c r="C69" s="217">
        <f>'2 Vorleistungsmarkt'!$A$44</f>
        <v>2024</v>
      </c>
      <c r="D69" s="216">
        <f>'2 Vorleistungsmarkt'!$B66</f>
        <v>0</v>
      </c>
      <c r="E69" s="216">
        <f>'2 Vorleistungsmarkt'!$D66</f>
        <v>0</v>
      </c>
    </row>
    <row r="70" spans="2:5" ht="14.25">
      <c r="B70" s="209">
        <f>'1 Unternehmensangaben'!$A$12</f>
        <v>0</v>
      </c>
      <c r="C70" s="217">
        <f>'2 Vorleistungsmarkt'!$A$44</f>
        <v>2024</v>
      </c>
      <c r="D70" s="216">
        <f>'2 Vorleistungsmarkt'!$B67</f>
        <v>0</v>
      </c>
      <c r="E70" s="216">
        <f>'2 Vorleistungsmarkt'!$D67</f>
        <v>0</v>
      </c>
    </row>
    <row r="71" spans="2:5" ht="14.25">
      <c r="B71" s="209">
        <f>'1 Unternehmensangaben'!$A$12</f>
        <v>0</v>
      </c>
      <c r="C71" s="217">
        <f>'2 Vorleistungsmarkt'!$A$44</f>
        <v>2024</v>
      </c>
      <c r="D71" s="216">
        <f>'2 Vorleistungsmarkt'!$B68</f>
        <v>0</v>
      </c>
      <c r="E71" s="216">
        <f>'2 Vorleistungsmarkt'!$D68</f>
        <v>0</v>
      </c>
    </row>
    <row r="72" spans="2:5" ht="14.25">
      <c r="B72" s="209">
        <f>'1 Unternehmensangaben'!$A$12</f>
        <v>0</v>
      </c>
      <c r="C72" s="217">
        <f>'2 Vorleistungsmarkt'!$A$44</f>
        <v>2024</v>
      </c>
      <c r="D72" s="216">
        <f>'2 Vorleistungsmarkt'!$B69</f>
        <v>0</v>
      </c>
      <c r="E72" s="216">
        <f>'2 Vorleistungsmarkt'!$D69</f>
        <v>0</v>
      </c>
    </row>
    <row r="73" spans="2:5" ht="14.25">
      <c r="B73" s="209">
        <f>'1 Unternehmensangaben'!$A$12</f>
        <v>0</v>
      </c>
      <c r="C73" s="217">
        <f>'2 Vorleistungsmarkt'!$A$44</f>
        <v>2024</v>
      </c>
      <c r="D73" s="216">
        <f>'2 Vorleistungsmarkt'!$B70</f>
        <v>0</v>
      </c>
      <c r="E73" s="216">
        <f>'2 Vorleistungsmarkt'!$D70</f>
        <v>0</v>
      </c>
    </row>
    <row r="74" spans="2:5" ht="14.25">
      <c r="B74" s="209">
        <f>'1 Unternehmensangaben'!$A$12</f>
        <v>0</v>
      </c>
      <c r="C74" s="217">
        <f>'2 Vorleistungsmarkt'!$A$44</f>
        <v>2024</v>
      </c>
      <c r="D74" s="216">
        <f>'2 Vorleistungsmarkt'!$B71</f>
        <v>0</v>
      </c>
      <c r="E74" s="216">
        <f>'2 Vorleistungsmarkt'!$D71</f>
        <v>0</v>
      </c>
    </row>
    <row r="75" spans="2:5" ht="14.25">
      <c r="B75" s="209">
        <f>'1 Unternehmensangaben'!$A$12</f>
        <v>0</v>
      </c>
      <c r="C75" s="217">
        <f>'2 Vorleistungsmarkt'!$A$44</f>
        <v>2024</v>
      </c>
      <c r="D75" s="216">
        <f>'2 Vorleistungsmarkt'!$B72</f>
        <v>0</v>
      </c>
      <c r="E75" s="216">
        <f>'2 Vorleistungsmarkt'!$D72</f>
        <v>0</v>
      </c>
    </row>
    <row r="76" spans="2:5" ht="14.25">
      <c r="B76" s="209">
        <f>'1 Unternehmensangaben'!$A$12</f>
        <v>0</v>
      </c>
      <c r="C76" s="217">
        <f>'2 Vorleistungsmarkt'!$A$44</f>
        <v>2024</v>
      </c>
      <c r="D76" s="216">
        <f>'2 Vorleistungsmarkt'!$B73</f>
        <v>0</v>
      </c>
      <c r="E76" s="216">
        <f>'2 Vorleistungsmarkt'!$D73</f>
        <v>0</v>
      </c>
    </row>
    <row r="77" spans="2:5" ht="14.25">
      <c r="B77" s="209">
        <f>'1 Unternehmensangaben'!$A$12</f>
        <v>0</v>
      </c>
      <c r="C77" s="217">
        <f>'2 Vorleistungsmarkt'!$A$74</f>
        <v>2025</v>
      </c>
      <c r="D77" s="216">
        <f>'2 Vorleistungsmarkt'!$B74</f>
        <v>0</v>
      </c>
      <c r="E77" s="216">
        <f>'2 Vorleistungsmarkt'!$D74</f>
        <v>0</v>
      </c>
    </row>
    <row r="78" spans="2:5" ht="14.25">
      <c r="B78" s="209">
        <f>'1 Unternehmensangaben'!$A$12</f>
        <v>0</v>
      </c>
      <c r="C78" s="217">
        <f>'2 Vorleistungsmarkt'!$A$74</f>
        <v>2025</v>
      </c>
      <c r="D78" s="216">
        <f>'2 Vorleistungsmarkt'!$B75</f>
        <v>0</v>
      </c>
      <c r="E78" s="216">
        <f>'2 Vorleistungsmarkt'!$D75</f>
        <v>0</v>
      </c>
    </row>
    <row r="79" spans="2:5" ht="14.25">
      <c r="B79" s="209">
        <f>'1 Unternehmensangaben'!$A$12</f>
        <v>0</v>
      </c>
      <c r="C79" s="217">
        <f>'2 Vorleistungsmarkt'!$A$74</f>
        <v>2025</v>
      </c>
      <c r="D79" s="216">
        <f>'2 Vorleistungsmarkt'!$B76</f>
        <v>0</v>
      </c>
      <c r="E79" s="216">
        <f>'2 Vorleistungsmarkt'!$D76</f>
        <v>0</v>
      </c>
    </row>
    <row r="80" spans="2:5" ht="14.25">
      <c r="B80" s="209">
        <f>'1 Unternehmensangaben'!$A$12</f>
        <v>0</v>
      </c>
      <c r="C80" s="217">
        <f>'2 Vorleistungsmarkt'!$A$74</f>
        <v>2025</v>
      </c>
      <c r="D80" s="216">
        <f>'2 Vorleistungsmarkt'!$B77</f>
        <v>0</v>
      </c>
      <c r="E80" s="216">
        <f>'2 Vorleistungsmarkt'!$D77</f>
        <v>0</v>
      </c>
    </row>
    <row r="81" spans="2:5" ht="14.25">
      <c r="B81" s="209">
        <f>'1 Unternehmensangaben'!$A$12</f>
        <v>0</v>
      </c>
      <c r="C81" s="217">
        <f>'2 Vorleistungsmarkt'!$A$74</f>
        <v>2025</v>
      </c>
      <c r="D81" s="216">
        <f>'2 Vorleistungsmarkt'!$B78</f>
        <v>0</v>
      </c>
      <c r="E81" s="216">
        <f>'2 Vorleistungsmarkt'!$D78</f>
        <v>0</v>
      </c>
    </row>
    <row r="82" spans="2:5" ht="14.25">
      <c r="B82" s="209">
        <f>'1 Unternehmensangaben'!$A$12</f>
        <v>0</v>
      </c>
      <c r="C82" s="217">
        <f>'2 Vorleistungsmarkt'!$A$74</f>
        <v>2025</v>
      </c>
      <c r="D82" s="216">
        <f>'2 Vorleistungsmarkt'!$B79</f>
        <v>0</v>
      </c>
      <c r="E82" s="216">
        <f>'2 Vorleistungsmarkt'!$D79</f>
        <v>0</v>
      </c>
    </row>
    <row r="83" spans="2:5" ht="14.25">
      <c r="B83" s="209">
        <f>'1 Unternehmensangaben'!$A$12</f>
        <v>0</v>
      </c>
      <c r="C83" s="217">
        <f>'2 Vorleistungsmarkt'!$A$74</f>
        <v>2025</v>
      </c>
      <c r="D83" s="216">
        <f>'2 Vorleistungsmarkt'!$B80</f>
        <v>0</v>
      </c>
      <c r="E83" s="216">
        <f>'2 Vorleistungsmarkt'!$D80</f>
        <v>0</v>
      </c>
    </row>
    <row r="84" spans="2:5" ht="14.25">
      <c r="B84" s="209">
        <f>'1 Unternehmensangaben'!$A$12</f>
        <v>0</v>
      </c>
      <c r="C84" s="217">
        <f>'2 Vorleistungsmarkt'!$A$74</f>
        <v>2025</v>
      </c>
      <c r="D84" s="216">
        <f>'2 Vorleistungsmarkt'!$B81</f>
        <v>0</v>
      </c>
      <c r="E84" s="216">
        <f>'2 Vorleistungsmarkt'!$D81</f>
        <v>0</v>
      </c>
    </row>
    <row r="85" spans="2:5" ht="14.25">
      <c r="B85" s="209">
        <f>'1 Unternehmensangaben'!$A$12</f>
        <v>0</v>
      </c>
      <c r="C85" s="217">
        <f>'2 Vorleistungsmarkt'!$A$74</f>
        <v>2025</v>
      </c>
      <c r="D85" s="216">
        <f>'2 Vorleistungsmarkt'!$B82</f>
        <v>0</v>
      </c>
      <c r="E85" s="216">
        <f>'2 Vorleistungsmarkt'!$D82</f>
        <v>0</v>
      </c>
    </row>
    <row r="86" spans="2:5" ht="14.25">
      <c r="B86" s="209">
        <f>'1 Unternehmensangaben'!$A$12</f>
        <v>0</v>
      </c>
      <c r="C86" s="217">
        <f>'2 Vorleistungsmarkt'!$A$74</f>
        <v>2025</v>
      </c>
      <c r="D86" s="216">
        <f>'2 Vorleistungsmarkt'!$B83</f>
        <v>0</v>
      </c>
      <c r="E86" s="216">
        <f>'2 Vorleistungsmarkt'!$D83</f>
        <v>0</v>
      </c>
    </row>
    <row r="87" spans="2:5" ht="14.25">
      <c r="B87" s="209">
        <f>'1 Unternehmensangaben'!$A$12</f>
        <v>0</v>
      </c>
      <c r="C87" s="217">
        <f>'2 Vorleistungsmarkt'!$A$74</f>
        <v>2025</v>
      </c>
      <c r="D87" s="216">
        <f>'2 Vorleistungsmarkt'!$B84</f>
        <v>0</v>
      </c>
      <c r="E87" s="216">
        <f>'2 Vorleistungsmarkt'!$D84</f>
        <v>0</v>
      </c>
    </row>
    <row r="88" spans="2:5" ht="14.25">
      <c r="B88" s="209">
        <f>'1 Unternehmensangaben'!$A$12</f>
        <v>0</v>
      </c>
      <c r="C88" s="217">
        <f>'2 Vorleistungsmarkt'!$A$74</f>
        <v>2025</v>
      </c>
      <c r="D88" s="216">
        <f>'2 Vorleistungsmarkt'!$B85</f>
        <v>0</v>
      </c>
      <c r="E88" s="216">
        <f>'2 Vorleistungsmarkt'!$D85</f>
        <v>0</v>
      </c>
    </row>
    <row r="89" spans="2:5" ht="14.25">
      <c r="B89" s="209">
        <f>'1 Unternehmensangaben'!$A$12</f>
        <v>0</v>
      </c>
      <c r="C89" s="217">
        <f>'2 Vorleistungsmarkt'!$A$74</f>
        <v>2025</v>
      </c>
      <c r="D89" s="216">
        <f>'2 Vorleistungsmarkt'!$B86</f>
        <v>0</v>
      </c>
      <c r="E89" s="216">
        <f>'2 Vorleistungsmarkt'!$D86</f>
        <v>0</v>
      </c>
    </row>
    <row r="90" spans="2:5" ht="14.25">
      <c r="B90" s="209">
        <f>'1 Unternehmensangaben'!$A$12</f>
        <v>0</v>
      </c>
      <c r="C90" s="217">
        <f>'2 Vorleistungsmarkt'!$A$74</f>
        <v>2025</v>
      </c>
      <c r="D90" s="216">
        <f>'2 Vorleistungsmarkt'!$B87</f>
        <v>0</v>
      </c>
      <c r="E90" s="216">
        <f>'2 Vorleistungsmarkt'!$D87</f>
        <v>0</v>
      </c>
    </row>
    <row r="91" spans="2:5" ht="14.25">
      <c r="B91" s="209">
        <f>'1 Unternehmensangaben'!$A$12</f>
        <v>0</v>
      </c>
      <c r="C91" s="217">
        <f>'2 Vorleistungsmarkt'!$A$74</f>
        <v>2025</v>
      </c>
      <c r="D91" s="216">
        <f>'2 Vorleistungsmarkt'!$B88</f>
        <v>0</v>
      </c>
      <c r="E91" s="216">
        <f>'2 Vorleistungsmarkt'!$D88</f>
        <v>0</v>
      </c>
    </row>
    <row r="92" spans="2:5" ht="14.25">
      <c r="B92" s="209">
        <f>'1 Unternehmensangaben'!$A$12</f>
        <v>0</v>
      </c>
      <c r="C92" s="217">
        <f>'2 Vorleistungsmarkt'!$A$74</f>
        <v>2025</v>
      </c>
      <c r="D92" s="216">
        <f>'2 Vorleistungsmarkt'!$B89</f>
        <v>0</v>
      </c>
      <c r="E92" s="216">
        <f>'2 Vorleistungsmarkt'!$D89</f>
        <v>0</v>
      </c>
    </row>
    <row r="93" spans="2:5" ht="14.25">
      <c r="B93" s="209">
        <f>'1 Unternehmensangaben'!$A$12</f>
        <v>0</v>
      </c>
      <c r="C93" s="217">
        <f>'2 Vorleistungsmarkt'!$A$74</f>
        <v>2025</v>
      </c>
      <c r="D93" s="216">
        <f>'2 Vorleistungsmarkt'!$B90</f>
        <v>0</v>
      </c>
      <c r="E93" s="216">
        <f>'2 Vorleistungsmarkt'!$D90</f>
        <v>0</v>
      </c>
    </row>
    <row r="94" spans="2:5" ht="14.25">
      <c r="B94" s="209">
        <f>'1 Unternehmensangaben'!$A$12</f>
        <v>0</v>
      </c>
      <c r="C94" s="217">
        <f>'2 Vorleistungsmarkt'!$A$74</f>
        <v>2025</v>
      </c>
      <c r="D94" s="216">
        <f>'2 Vorleistungsmarkt'!$B91</f>
        <v>0</v>
      </c>
      <c r="E94" s="216">
        <f>'2 Vorleistungsmarkt'!$D91</f>
        <v>0</v>
      </c>
    </row>
    <row r="95" spans="2:5" ht="14.25">
      <c r="B95" s="209">
        <f>'1 Unternehmensangaben'!$A$12</f>
        <v>0</v>
      </c>
      <c r="C95" s="217">
        <f>'2 Vorleistungsmarkt'!$A$74</f>
        <v>2025</v>
      </c>
      <c r="D95" s="216">
        <f>'2 Vorleistungsmarkt'!$B92</f>
        <v>0</v>
      </c>
      <c r="E95" s="216">
        <f>'2 Vorleistungsmarkt'!$D92</f>
        <v>0</v>
      </c>
    </row>
    <row r="96" spans="2:5" ht="14.25">
      <c r="B96" s="209">
        <f>'1 Unternehmensangaben'!$A$12</f>
        <v>0</v>
      </c>
      <c r="C96" s="217">
        <f>'2 Vorleistungsmarkt'!$A$74</f>
        <v>2025</v>
      </c>
      <c r="D96" s="216">
        <f>'2 Vorleistungsmarkt'!$B93</f>
        <v>0</v>
      </c>
      <c r="E96" s="216">
        <f>'2 Vorleistungsmarkt'!$D93</f>
        <v>0</v>
      </c>
    </row>
    <row r="97" spans="2:5" ht="14.25">
      <c r="B97" s="209">
        <f>'1 Unternehmensangaben'!$A$12</f>
        <v>0</v>
      </c>
      <c r="C97" s="217">
        <f>'2 Vorleistungsmarkt'!$A$74</f>
        <v>2025</v>
      </c>
      <c r="D97" s="216">
        <f>'2 Vorleistungsmarkt'!$B94</f>
        <v>0</v>
      </c>
      <c r="E97" s="216">
        <f>'2 Vorleistungsmarkt'!$D94</f>
        <v>0</v>
      </c>
    </row>
    <row r="98" spans="2:5" ht="14.25">
      <c r="B98" s="209">
        <f>'1 Unternehmensangaben'!$A$12</f>
        <v>0</v>
      </c>
      <c r="C98" s="217">
        <f>'2 Vorleistungsmarkt'!$A$74</f>
        <v>2025</v>
      </c>
      <c r="D98" s="216">
        <f>'2 Vorleistungsmarkt'!$B95</f>
        <v>0</v>
      </c>
      <c r="E98" s="216">
        <f>'2 Vorleistungsmarkt'!$D95</f>
        <v>0</v>
      </c>
    </row>
    <row r="99" spans="2:5" ht="14.25">
      <c r="B99" s="209">
        <f>'1 Unternehmensangaben'!$A$12</f>
        <v>0</v>
      </c>
      <c r="C99" s="217">
        <f>'2 Vorleistungsmarkt'!$A$74</f>
        <v>2025</v>
      </c>
      <c r="D99" s="216">
        <f>'2 Vorleistungsmarkt'!$B96</f>
        <v>0</v>
      </c>
      <c r="E99" s="216">
        <f>'2 Vorleistungsmarkt'!$D96</f>
        <v>0</v>
      </c>
    </row>
    <row r="100" spans="2:5" ht="14.25">
      <c r="B100" s="209">
        <f>'1 Unternehmensangaben'!$A$12</f>
        <v>0</v>
      </c>
      <c r="C100" s="217">
        <f>'2 Vorleistungsmarkt'!$A$74</f>
        <v>2025</v>
      </c>
      <c r="D100" s="216">
        <f>'2 Vorleistungsmarkt'!$B97</f>
        <v>0</v>
      </c>
      <c r="E100" s="216">
        <f>'2 Vorleistungsmarkt'!$D97</f>
        <v>0</v>
      </c>
    </row>
    <row r="101" spans="2:5" ht="14.25">
      <c r="B101" s="209">
        <f>'1 Unternehmensangaben'!$A$12</f>
        <v>0</v>
      </c>
      <c r="C101" s="217">
        <f>'2 Vorleistungsmarkt'!$A$74</f>
        <v>2025</v>
      </c>
      <c r="D101" s="216">
        <f>'2 Vorleistungsmarkt'!$B98</f>
        <v>0</v>
      </c>
      <c r="E101" s="216">
        <f>'2 Vorleistungsmarkt'!$D98</f>
        <v>0</v>
      </c>
    </row>
    <row r="102" spans="2:5" ht="14.25">
      <c r="B102" s="209">
        <f>'1 Unternehmensangaben'!$A$12</f>
        <v>0</v>
      </c>
      <c r="C102" s="217">
        <f>'2 Vorleistungsmarkt'!$A$74</f>
        <v>2025</v>
      </c>
      <c r="D102" s="216">
        <f>'2 Vorleistungsmarkt'!$B99</f>
        <v>0</v>
      </c>
      <c r="E102" s="216">
        <f>'2 Vorleistungsmarkt'!$D99</f>
        <v>0</v>
      </c>
    </row>
    <row r="103" spans="2:5" ht="14.25">
      <c r="B103" s="209">
        <f>'1 Unternehmensangaben'!$A$12</f>
        <v>0</v>
      </c>
      <c r="C103" s="217">
        <f>'2 Vorleistungsmarkt'!$A$74</f>
        <v>2025</v>
      </c>
      <c r="D103" s="216">
        <f>'2 Vorleistungsmarkt'!$B100</f>
        <v>0</v>
      </c>
      <c r="E103" s="216">
        <f>'2 Vorleistungsmarkt'!$D100</f>
        <v>0</v>
      </c>
    </row>
    <row r="104" spans="2:5" ht="14.25">
      <c r="B104" s="209">
        <f>'1 Unternehmensangaben'!$A$12</f>
        <v>0</v>
      </c>
      <c r="C104" s="217">
        <f>'2 Vorleistungsmarkt'!$A$74</f>
        <v>2025</v>
      </c>
      <c r="D104" s="216">
        <f>'2 Vorleistungsmarkt'!$B101</f>
        <v>0</v>
      </c>
      <c r="E104" s="216">
        <f>'2 Vorleistungsmarkt'!$D101</f>
        <v>0</v>
      </c>
    </row>
    <row r="105" spans="2:5" ht="14.25">
      <c r="B105" s="209">
        <f>'1 Unternehmensangaben'!$A$12</f>
        <v>0</v>
      </c>
      <c r="C105" s="217">
        <f>'2 Vorleistungsmarkt'!$A$74</f>
        <v>2025</v>
      </c>
      <c r="D105" s="216">
        <f>'2 Vorleistungsmarkt'!$B102</f>
        <v>0</v>
      </c>
      <c r="E105" s="216">
        <f>'2 Vorleistungsmarkt'!$D102</f>
        <v>0</v>
      </c>
    </row>
    <row r="106" spans="2:5" ht="14.25">
      <c r="B106" s="209">
        <f>'1 Unternehmensangaben'!$A$12</f>
        <v>0</v>
      </c>
      <c r="C106" s="217">
        <f>'2 Vorleistungsmarkt'!$A$74</f>
        <v>2025</v>
      </c>
      <c r="D106" s="216">
        <f>'2 Vorleistungsmarkt'!$B103</f>
        <v>0</v>
      </c>
      <c r="E106" s="216">
        <f>'2 Vorleistungsmarkt'!$D103</f>
        <v>0</v>
      </c>
    </row>
    <row r="108" spans="2:5" ht="14.25">
      <c r="B108" s="221" t="s">
        <v>313</v>
      </c>
      <c r="C108" s="221" t="s">
        <v>27</v>
      </c>
      <c r="D108" s="221" t="s">
        <v>383</v>
      </c>
      <c r="E108" s="221" t="s">
        <v>384</v>
      </c>
    </row>
    <row r="109" spans="2:5" ht="14.25">
      <c r="B109" s="219">
        <f>'1 Unternehmensangaben'!$A$12</f>
        <v>0</v>
      </c>
      <c r="C109" s="220">
        <f>'2 Vorleistungsmarkt'!B154</f>
        <v>2023</v>
      </c>
      <c r="D109" s="217">
        <f>'2 Vorleistungsmarkt'!A154</f>
        <v>0</v>
      </c>
      <c r="E109" s="217">
        <f>'2 Vorleistungsmarkt'!C154</f>
        <v>0</v>
      </c>
    </row>
    <row r="110" spans="2:5" ht="14.25">
      <c r="B110" s="219">
        <f>'1 Unternehmensangaben'!$A$12</f>
        <v>0</v>
      </c>
      <c r="C110" s="220">
        <f>'2 Vorleistungsmarkt'!B155</f>
        <v>2024</v>
      </c>
      <c r="D110" s="217">
        <f>'2 Vorleistungsmarkt'!A155</f>
        <v>0</v>
      </c>
      <c r="E110" s="217">
        <f>'2 Vorleistungsmarkt'!C155</f>
        <v>0</v>
      </c>
    </row>
    <row r="111" spans="2:5" ht="14.25">
      <c r="B111" s="219">
        <f>'1 Unternehmensangaben'!$A$12</f>
        <v>0</v>
      </c>
      <c r="C111" s="220">
        <f>'2 Vorleistungsmarkt'!B156</f>
        <v>2025</v>
      </c>
      <c r="D111" s="217">
        <f>'2 Vorleistungsmarkt'!A156</f>
        <v>0</v>
      </c>
      <c r="E111" s="217">
        <f>'2 Vorleistungsmarkt'!C156</f>
        <v>0</v>
      </c>
    </row>
    <row r="112" spans="2:5" ht="14.25">
      <c r="B112" s="16"/>
      <c r="C112" s="16"/>
      <c r="D112" s="9"/>
    </row>
    <row r="113" spans="2:4" ht="14.25">
      <c r="B113" s="221" t="s">
        <v>313</v>
      </c>
      <c r="C113" s="221" t="s">
        <v>27</v>
      </c>
      <c r="D113" s="221" t="s">
        <v>36</v>
      </c>
    </row>
    <row r="114" spans="2:4" ht="14.25">
      <c r="B114" s="219">
        <f>'1 Unternehmensangaben'!$A$12</f>
        <v>0</v>
      </c>
      <c r="C114" s="220">
        <f>'2 Vorleistungsmarkt'!B161</f>
        <v>2023</v>
      </c>
      <c r="D114" s="217">
        <f>'2 Vorleistungsmarkt'!A161</f>
        <v>0</v>
      </c>
    </row>
    <row r="115" spans="2:4" ht="14.25">
      <c r="B115" s="219">
        <f>'1 Unternehmensangaben'!$A$12</f>
        <v>0</v>
      </c>
      <c r="C115" s="220">
        <f>'2 Vorleistungsmarkt'!B162</f>
        <v>2024</v>
      </c>
      <c r="D115" s="217">
        <f>'2 Vorleistungsmarkt'!A162</f>
        <v>0</v>
      </c>
    </row>
    <row r="116" spans="2:4" ht="14.25">
      <c r="B116" s="219">
        <f>'1 Unternehmensangaben'!$A$12</f>
        <v>0</v>
      </c>
      <c r="C116" s="220">
        <f>'2 Vorleistungsmarkt'!B163</f>
        <v>2025</v>
      </c>
      <c r="D116" s="217">
        <f>'2 Vorleistungsmarkt'!A163</f>
        <v>0</v>
      </c>
    </row>
    <row r="117" spans="2:4" ht="14.25">
      <c r="B117" s="16"/>
      <c r="C117" s="16"/>
      <c r="D117" s="9"/>
    </row>
    <row r="118" spans="2:4" ht="14.25">
      <c r="B118" s="221" t="s">
        <v>313</v>
      </c>
      <c r="C118" s="221" t="s">
        <v>27</v>
      </c>
      <c r="D118" s="221" t="s">
        <v>36</v>
      </c>
    </row>
    <row r="119" spans="2:4" ht="14.25">
      <c r="B119" s="219">
        <f>'1 Unternehmensangaben'!$A$12</f>
        <v>0</v>
      </c>
      <c r="C119" s="220">
        <f>'2 Vorleistungsmarkt'!B168</f>
        <v>2023</v>
      </c>
      <c r="D119" s="217">
        <f>'2 Vorleistungsmarkt'!A168</f>
        <v>0</v>
      </c>
    </row>
    <row r="120" spans="2:4" ht="14.25">
      <c r="B120" s="219">
        <f>'1 Unternehmensangaben'!$A$12</f>
        <v>0</v>
      </c>
      <c r="C120" s="220">
        <f>'2 Vorleistungsmarkt'!B169</f>
        <v>2024</v>
      </c>
      <c r="D120" s="217">
        <f>'2 Vorleistungsmarkt'!A169</f>
        <v>0</v>
      </c>
    </row>
    <row r="121" spans="2:4" ht="14.25">
      <c r="B121" s="219">
        <f>'1 Unternehmensangaben'!$A$12</f>
        <v>0</v>
      </c>
      <c r="C121" s="220">
        <f>'2 Vorleistungsmarkt'!B170</f>
        <v>2025</v>
      </c>
      <c r="D121" s="217">
        <f>'2 Vorleistungsmarkt'!A170</f>
        <v>0</v>
      </c>
    </row>
    <row r="123" spans="2:4" ht="14.25">
      <c r="B123" s="221" t="s">
        <v>313</v>
      </c>
      <c r="C123" s="221" t="s">
        <v>27</v>
      </c>
      <c r="D123" s="221" t="s">
        <v>36</v>
      </c>
    </row>
    <row r="124" spans="2:4" ht="14.25">
      <c r="B124" s="219">
        <f>'1 Unternehmensangaben'!$A$12</f>
        <v>0</v>
      </c>
      <c r="C124" s="220">
        <f>'2 Vorleistungsmarkt'!B175</f>
        <v>2023</v>
      </c>
      <c r="D124" s="217">
        <f>'2 Vorleistungsmarkt'!A175</f>
        <v>0</v>
      </c>
    </row>
    <row r="125" spans="2:4" ht="14.25">
      <c r="B125" s="219">
        <f>'1 Unternehmensangaben'!$A$12</f>
        <v>0</v>
      </c>
      <c r="C125" s="220">
        <f>'2 Vorleistungsmarkt'!B176</f>
        <v>2024</v>
      </c>
      <c r="D125" s="217">
        <f>'2 Vorleistungsmarkt'!A176</f>
        <v>0</v>
      </c>
    </row>
    <row r="126" spans="2:4" ht="14.25">
      <c r="B126" s="219">
        <f>'1 Unternehmensangaben'!$A$12</f>
        <v>0</v>
      </c>
      <c r="C126" s="220">
        <f>'2 Vorleistungsmarkt'!B177</f>
        <v>2025</v>
      </c>
      <c r="D126" s="217">
        <f>'2 Vorleistungsmarkt'!A177</f>
        <v>0</v>
      </c>
    </row>
    <row r="127" spans="2:4" ht="14.25">
      <c r="B127" s="16"/>
      <c r="C127" s="16"/>
      <c r="D127" s="9"/>
    </row>
    <row r="128" spans="2:4" ht="14.25">
      <c r="B128" s="221" t="s">
        <v>313</v>
      </c>
      <c r="C128" s="221" t="s">
        <v>27</v>
      </c>
      <c r="D128" s="221" t="s">
        <v>36</v>
      </c>
    </row>
    <row r="129" spans="2:4" ht="14.25">
      <c r="B129" s="219">
        <f>'1 Unternehmensangaben'!$A$12</f>
        <v>0</v>
      </c>
      <c r="C129" s="220">
        <f>'2 Vorleistungsmarkt'!B182</f>
        <v>2023</v>
      </c>
      <c r="D129" s="217">
        <f>'2 Vorleistungsmarkt'!A182</f>
        <v>0</v>
      </c>
    </row>
    <row r="130" spans="2:4" ht="14.25">
      <c r="B130" s="219">
        <f>'1 Unternehmensangaben'!$A$12</f>
        <v>0</v>
      </c>
      <c r="C130" s="220">
        <f>'2 Vorleistungsmarkt'!B183</f>
        <v>2024</v>
      </c>
      <c r="D130" s="217">
        <f>'2 Vorleistungsmarkt'!A183</f>
        <v>0</v>
      </c>
    </row>
    <row r="131" spans="2:4" ht="14.25">
      <c r="B131" s="219">
        <f>'1 Unternehmensangaben'!$A$12</f>
        <v>0</v>
      </c>
      <c r="C131" s="220">
        <f>'2 Vorleistungsmarkt'!B184</f>
        <v>2025</v>
      </c>
      <c r="D131" s="217">
        <f>'2 Vorleistungsmarkt'!A184</f>
        <v>0</v>
      </c>
    </row>
    <row r="132" spans="2:4" ht="14.25">
      <c r="B132" s="16"/>
      <c r="C132" s="16"/>
      <c r="D132" s="9"/>
    </row>
    <row r="133" spans="2:4" ht="14.25">
      <c r="B133" s="221" t="s">
        <v>313</v>
      </c>
      <c r="C133" s="221" t="s">
        <v>27</v>
      </c>
      <c r="D133" s="221" t="s">
        <v>36</v>
      </c>
    </row>
    <row r="134" spans="2:4" ht="14.25">
      <c r="B134" s="219">
        <f>'1 Unternehmensangaben'!$A$12</f>
        <v>0</v>
      </c>
      <c r="C134" s="220">
        <f>'2 Vorleistungsmarkt'!B189</f>
        <v>2023</v>
      </c>
      <c r="D134" s="217">
        <f>'2 Vorleistungsmarkt'!A189</f>
        <v>0</v>
      </c>
    </row>
    <row r="135" spans="2:4" ht="14.25">
      <c r="B135" s="219">
        <f>'1 Unternehmensangaben'!$A$12</f>
        <v>0</v>
      </c>
      <c r="C135" s="220">
        <f>'2 Vorleistungsmarkt'!B190</f>
        <v>2024</v>
      </c>
      <c r="D135" s="217">
        <f>'2 Vorleistungsmarkt'!A190</f>
        <v>0</v>
      </c>
    </row>
    <row r="136" spans="2:4" ht="14.25">
      <c r="B136" s="219">
        <f>'1 Unternehmensangaben'!$A$12</f>
        <v>0</v>
      </c>
      <c r="C136" s="220">
        <f>'2 Vorleistungsmarkt'!B191</f>
        <v>2025</v>
      </c>
      <c r="D136" s="217">
        <f>'2 Vorleistungsmarkt'!A191</f>
        <v>0</v>
      </c>
    </row>
    <row r="137" spans="2:4" ht="14.25">
      <c r="B137" s="9"/>
      <c r="C137" s="9"/>
      <c r="D137" s="9"/>
    </row>
    <row r="138" spans="2:4" ht="14.25">
      <c r="B138" s="221" t="s">
        <v>313</v>
      </c>
      <c r="C138" s="221" t="s">
        <v>27</v>
      </c>
      <c r="D138" s="221" t="s">
        <v>36</v>
      </c>
    </row>
    <row r="139" spans="2:4" ht="14.25">
      <c r="B139" s="219">
        <f>'1 Unternehmensangaben'!$A$12</f>
        <v>0</v>
      </c>
      <c r="C139" s="220">
        <f>'2 Vorleistungsmarkt'!B196</f>
        <v>2023</v>
      </c>
      <c r="D139" s="217">
        <f>'2 Vorleistungsmarkt'!A196</f>
        <v>0</v>
      </c>
    </row>
    <row r="140" spans="2:4" ht="14.25">
      <c r="B140" s="219">
        <f>'1 Unternehmensangaben'!$A$12</f>
        <v>0</v>
      </c>
      <c r="C140" s="220">
        <f>'2 Vorleistungsmarkt'!B197</f>
        <v>2024</v>
      </c>
      <c r="D140" s="217">
        <f>'2 Vorleistungsmarkt'!A197</f>
        <v>0</v>
      </c>
    </row>
    <row r="141" spans="2:4" ht="14.25">
      <c r="B141" s="219">
        <f>'1 Unternehmensangaben'!$A$12</f>
        <v>0</v>
      </c>
      <c r="C141" s="220">
        <f>'2 Vorleistungsmarkt'!B198</f>
        <v>2025</v>
      </c>
      <c r="D141" s="217">
        <f>'2 Vorleistungsmarkt'!A198</f>
        <v>0</v>
      </c>
    </row>
    <row r="142" spans="2:4" ht="14.25">
      <c r="B142" s="9"/>
      <c r="C142" s="9"/>
      <c r="D142" s="9"/>
    </row>
    <row r="143" spans="2:4" ht="14.25">
      <c r="B143" s="221" t="s">
        <v>313</v>
      </c>
      <c r="C143" s="221" t="s">
        <v>27</v>
      </c>
      <c r="D143" s="221" t="s">
        <v>36</v>
      </c>
    </row>
    <row r="144" spans="2:4" ht="14.25">
      <c r="B144" s="219">
        <f>'1 Unternehmensangaben'!$A$12</f>
        <v>0</v>
      </c>
      <c r="C144" s="220">
        <f>'2 Vorleistungsmarkt'!B204</f>
        <v>2023</v>
      </c>
      <c r="D144" s="217">
        <f>'2 Vorleistungsmarkt'!A204</f>
        <v>0</v>
      </c>
    </row>
    <row r="145" spans="2:13" ht="14.25">
      <c r="B145" s="219">
        <f>'1 Unternehmensangaben'!$A$12</f>
        <v>0</v>
      </c>
      <c r="C145" s="220">
        <f>'2 Vorleistungsmarkt'!B205</f>
        <v>2024</v>
      </c>
      <c r="D145" s="217">
        <f>'2 Vorleistungsmarkt'!A205</f>
        <v>0</v>
      </c>
    </row>
    <row r="146" spans="2:13" ht="14.25">
      <c r="B146" s="219">
        <f>'1 Unternehmensangaben'!$A$12</f>
        <v>0</v>
      </c>
      <c r="C146" s="220">
        <f>'2 Vorleistungsmarkt'!B206</f>
        <v>2025</v>
      </c>
      <c r="D146" s="217">
        <f>'2 Vorleistungsmarkt'!A206</f>
        <v>0</v>
      </c>
    </row>
    <row r="148" spans="2:13" ht="14.25">
      <c r="B148" s="221" t="s">
        <v>313</v>
      </c>
      <c r="C148" s="221" t="s">
        <v>316</v>
      </c>
      <c r="D148" s="221" t="s">
        <v>317</v>
      </c>
      <c r="E148" s="221" t="s">
        <v>318</v>
      </c>
    </row>
    <row r="149" spans="2:13" ht="14.25">
      <c r="B149" s="216">
        <f>'1 Unternehmensangaben'!$A$12</f>
        <v>0</v>
      </c>
      <c r="C149" s="222">
        <f>'2 Vorleistungsmarkt'!A222</f>
        <v>0</v>
      </c>
      <c r="D149" s="216">
        <f>'2 Vorleistungsmarkt'!A227</f>
        <v>0</v>
      </c>
      <c r="E149" s="216">
        <f>'2 Vorleistungsmarkt'!A237</f>
        <v>0</v>
      </c>
    </row>
    <row r="151" spans="2:13" ht="14.25">
      <c r="B151" s="221" t="s">
        <v>313</v>
      </c>
      <c r="C151" s="221" t="s">
        <v>319</v>
      </c>
      <c r="D151" s="221" t="s">
        <v>320</v>
      </c>
    </row>
    <row r="152" spans="2:13" ht="14.25">
      <c r="B152" s="216">
        <f>'1 Unternehmensangaben'!$A$12</f>
        <v>0</v>
      </c>
      <c r="C152" s="222">
        <f>'2 Vorleistungsmarkt'!A262</f>
        <v>0</v>
      </c>
      <c r="D152" s="216">
        <f>'2 Vorleistungsmarkt'!A268</f>
        <v>0</v>
      </c>
    </row>
    <row r="154" spans="2:13" ht="14.25">
      <c r="B154" s="221" t="s">
        <v>313</v>
      </c>
      <c r="C154" s="221" t="s">
        <v>321</v>
      </c>
      <c r="D154" s="221" t="s">
        <v>325</v>
      </c>
      <c r="E154" s="221" t="s">
        <v>322</v>
      </c>
      <c r="F154" s="221" t="s">
        <v>323</v>
      </c>
      <c r="G154" s="221" t="s">
        <v>324</v>
      </c>
    </row>
    <row r="155" spans="2:13" ht="14.25">
      <c r="B155" s="216">
        <f>'1 Unternehmensangaben'!$A$12</f>
        <v>0</v>
      </c>
      <c r="C155" s="216" t="str">
        <f>'2 Vorleistungsmarkt'!A279</f>
        <v>Ja</v>
      </c>
      <c r="D155" s="217">
        <f>'2 Vorleistungsmarkt'!A287</f>
        <v>0</v>
      </c>
      <c r="E155" s="224">
        <f>'2 Vorleistungsmarkt'!C287</f>
        <v>0</v>
      </c>
      <c r="F155" s="216" t="str">
        <f>'2 Vorleistungsmarkt'!A295</f>
        <v>Ja</v>
      </c>
      <c r="G155" s="222">
        <f>'2 Vorleistungsmarkt'!A306</f>
        <v>0</v>
      </c>
    </row>
    <row r="157" spans="2:13" ht="14.25">
      <c r="B157" s="221" t="s">
        <v>313</v>
      </c>
      <c r="C157" s="221" t="s">
        <v>31</v>
      </c>
      <c r="D157" s="221" t="s">
        <v>27</v>
      </c>
      <c r="E157" s="221" t="s">
        <v>390</v>
      </c>
      <c r="F157" s="221" t="s">
        <v>326</v>
      </c>
      <c r="G157" s="221" t="s">
        <v>358</v>
      </c>
      <c r="H157" s="221" t="s">
        <v>327</v>
      </c>
      <c r="I157" s="221" t="s">
        <v>33</v>
      </c>
      <c r="J157" s="221" t="s">
        <v>34</v>
      </c>
      <c r="K157" s="221" t="s">
        <v>356</v>
      </c>
      <c r="L157" s="221" t="s">
        <v>357</v>
      </c>
      <c r="M157" s="221" t="s">
        <v>328</v>
      </c>
    </row>
    <row r="158" spans="2:13" ht="14.25">
      <c r="B158" s="209">
        <f>'1 Unternehmensangaben'!$A$12</f>
        <v>0</v>
      </c>
      <c r="C158" s="219">
        <f>'2.2.1 Rohstoff-Modell'!$A$3</f>
        <v>0</v>
      </c>
      <c r="D158" s="217">
        <f>'2.2.1 Rohstoff-Modell'!$B3</f>
        <v>2023</v>
      </c>
      <c r="E158" s="227">
        <f>'2.2.1 Rohstoff-Modell'!$C3</f>
        <v>0</v>
      </c>
      <c r="F158" s="220">
        <f>'2.2.1 Rohstoff-Modell'!$D3</f>
        <v>0</v>
      </c>
      <c r="G158" s="220">
        <f>'2.2.1 Rohstoff-Modell'!$E3</f>
        <v>0</v>
      </c>
      <c r="H158" s="217">
        <f>'2.2.1 Rohstoff-Modell'!$F3</f>
        <v>0</v>
      </c>
      <c r="I158" s="209">
        <f>'2.2.1 Rohstoff-Modell'!$G3</f>
        <v>0</v>
      </c>
      <c r="J158" s="219">
        <f>'2.2.1 Rohstoff-Modell'!$H3</f>
        <v>0</v>
      </c>
      <c r="K158" s="216">
        <f>'2.2.1 Rohstoff-Modell'!$I3</f>
        <v>0</v>
      </c>
      <c r="L158" s="209">
        <f>'2.2.1 Rohstoff-Modell'!$J3</f>
        <v>0</v>
      </c>
      <c r="M158" s="209">
        <f>'2.2.1 Rohstoff-Modell'!$K3</f>
        <v>0</v>
      </c>
    </row>
    <row r="159" spans="2:13" ht="14.25">
      <c r="B159" s="219">
        <f>'1 Unternehmensangaben'!$A$12</f>
        <v>0</v>
      </c>
      <c r="C159" s="216">
        <f>'2.2.1 Rohstoff-Modell'!$A$3</f>
        <v>0</v>
      </c>
      <c r="D159" s="217">
        <f>'2.2.1 Rohstoff-Modell'!$B4</f>
        <v>2024</v>
      </c>
      <c r="E159" s="238">
        <f>'2.2.1 Rohstoff-Modell'!$C4</f>
        <v>0</v>
      </c>
      <c r="F159" s="217">
        <f>'2.2.1 Rohstoff-Modell'!$D4</f>
        <v>0</v>
      </c>
      <c r="G159" s="217">
        <f>'2.2.1 Rohstoff-Modell'!$E4</f>
        <v>0</v>
      </c>
      <c r="H159" s="217">
        <f>'2.2.1 Rohstoff-Modell'!$F4</f>
        <v>0</v>
      </c>
      <c r="I159" s="219">
        <f>'2.2.1 Rohstoff-Modell'!$G4</f>
        <v>0</v>
      </c>
      <c r="J159" s="216">
        <f>'2.2.1 Rohstoff-Modell'!$H4</f>
        <v>0</v>
      </c>
      <c r="K159" s="216">
        <f>'2.2.1 Rohstoff-Modell'!$I4</f>
        <v>0</v>
      </c>
      <c r="L159" s="209">
        <f>'2.2.1 Rohstoff-Modell'!$J4</f>
        <v>0</v>
      </c>
      <c r="M159" s="219">
        <f>'2.2.1 Rohstoff-Modell'!$K4</f>
        <v>0</v>
      </c>
    </row>
    <row r="160" spans="2:13" ht="14.25">
      <c r="B160" s="209">
        <f>'1 Unternehmensangaben'!$A$12</f>
        <v>0</v>
      </c>
      <c r="C160" s="219">
        <f>'2.2.1 Rohstoff-Modell'!$A$3</f>
        <v>0</v>
      </c>
      <c r="D160" s="217">
        <f>'2.2.1 Rohstoff-Modell'!$B5</f>
        <v>2025</v>
      </c>
      <c r="E160" s="227">
        <f>'2.2.1 Rohstoff-Modell'!$C5</f>
        <v>0</v>
      </c>
      <c r="F160" s="220">
        <f>'2.2.1 Rohstoff-Modell'!$D5</f>
        <v>0</v>
      </c>
      <c r="G160" s="220">
        <f>'2.2.1 Rohstoff-Modell'!$E5</f>
        <v>0</v>
      </c>
      <c r="H160" s="217">
        <f>'2.2.1 Rohstoff-Modell'!$F5</f>
        <v>0</v>
      </c>
      <c r="I160" s="209">
        <f>'2.2.1 Rohstoff-Modell'!$G5</f>
        <v>0</v>
      </c>
      <c r="J160" s="219">
        <f>'2.2.1 Rohstoff-Modell'!$H5</f>
        <v>0</v>
      </c>
      <c r="K160" s="216">
        <f>'2.2.1 Rohstoff-Modell'!$I5</f>
        <v>0</v>
      </c>
      <c r="L160" s="209">
        <f>'2.2.1 Rohstoff-Modell'!$J5</f>
        <v>0</v>
      </c>
      <c r="M160" s="209">
        <f>'2.2.1 Rohstoff-Modell'!$K5</f>
        <v>0</v>
      </c>
    </row>
    <row r="161" spans="2:13" ht="14.25">
      <c r="B161" s="219">
        <f>'1 Unternehmensangaben'!$A$12</f>
        <v>0</v>
      </c>
      <c r="C161" s="216">
        <f>'2.2.1 Rohstoff-Modell'!$A$6</f>
        <v>0</v>
      </c>
      <c r="D161" s="217">
        <f>'2.2.1 Rohstoff-Modell'!$B6</f>
        <v>2023</v>
      </c>
      <c r="E161" s="238">
        <f>'2.2.1 Rohstoff-Modell'!$C6</f>
        <v>0</v>
      </c>
      <c r="F161" s="217">
        <f>'2.2.1 Rohstoff-Modell'!$D6</f>
        <v>0</v>
      </c>
      <c r="G161" s="217">
        <f>'2.2.1 Rohstoff-Modell'!$E6</f>
        <v>0</v>
      </c>
      <c r="H161" s="217">
        <f>'2.2.1 Rohstoff-Modell'!$F6</f>
        <v>0</v>
      </c>
      <c r="I161" s="219">
        <f>'2.2.1 Rohstoff-Modell'!$G6</f>
        <v>0</v>
      </c>
      <c r="J161" s="216">
        <f>'2.2.1 Rohstoff-Modell'!$H6</f>
        <v>0</v>
      </c>
      <c r="K161" s="216">
        <f>'2.2.1 Rohstoff-Modell'!$I6</f>
        <v>0</v>
      </c>
      <c r="L161" s="209">
        <f>'2.2.1 Rohstoff-Modell'!$J6</f>
        <v>0</v>
      </c>
      <c r="M161" s="219">
        <f>'2.2.1 Rohstoff-Modell'!$K6</f>
        <v>0</v>
      </c>
    </row>
    <row r="162" spans="2:13" ht="14.25">
      <c r="B162" s="209">
        <f>'1 Unternehmensangaben'!$A$12</f>
        <v>0</v>
      </c>
      <c r="C162" s="219">
        <f>'2.2.1 Rohstoff-Modell'!$A$6</f>
        <v>0</v>
      </c>
      <c r="D162" s="217">
        <f>'2.2.1 Rohstoff-Modell'!$B7</f>
        <v>2024</v>
      </c>
      <c r="E162" s="227">
        <f>'2.2.1 Rohstoff-Modell'!$C7</f>
        <v>0</v>
      </c>
      <c r="F162" s="220">
        <f>'2.2.1 Rohstoff-Modell'!$D7</f>
        <v>0</v>
      </c>
      <c r="G162" s="220">
        <f>'2.2.1 Rohstoff-Modell'!$E7</f>
        <v>0</v>
      </c>
      <c r="H162" s="217">
        <f>'2.2.1 Rohstoff-Modell'!$F7</f>
        <v>0</v>
      </c>
      <c r="I162" s="209">
        <f>'2.2.1 Rohstoff-Modell'!$G7</f>
        <v>0</v>
      </c>
      <c r="J162" s="219">
        <f>'2.2.1 Rohstoff-Modell'!$H7</f>
        <v>0</v>
      </c>
      <c r="K162" s="216">
        <f>'2.2.1 Rohstoff-Modell'!$I7</f>
        <v>0</v>
      </c>
      <c r="L162" s="209">
        <f>'2.2.1 Rohstoff-Modell'!$J7</f>
        <v>0</v>
      </c>
      <c r="M162" s="209">
        <f>'2.2.1 Rohstoff-Modell'!$K7</f>
        <v>0</v>
      </c>
    </row>
    <row r="163" spans="2:13" ht="14.25">
      <c r="B163" s="219">
        <f>'1 Unternehmensangaben'!$A$12</f>
        <v>0</v>
      </c>
      <c r="C163" s="216">
        <f>'2.2.1 Rohstoff-Modell'!$A$6</f>
        <v>0</v>
      </c>
      <c r="D163" s="217">
        <f>'2.2.1 Rohstoff-Modell'!$B8</f>
        <v>2025</v>
      </c>
      <c r="E163" s="238">
        <f>'2.2.1 Rohstoff-Modell'!$C8</f>
        <v>0</v>
      </c>
      <c r="F163" s="217">
        <f>'2.2.1 Rohstoff-Modell'!$D8</f>
        <v>0</v>
      </c>
      <c r="G163" s="217">
        <f>'2.2.1 Rohstoff-Modell'!$E8</f>
        <v>0</v>
      </c>
      <c r="H163" s="217">
        <f>'2.2.1 Rohstoff-Modell'!$F8</f>
        <v>0</v>
      </c>
      <c r="I163" s="219">
        <f>'2.2.1 Rohstoff-Modell'!$G8</f>
        <v>0</v>
      </c>
      <c r="J163" s="216">
        <f>'2.2.1 Rohstoff-Modell'!$H8</f>
        <v>0</v>
      </c>
      <c r="K163" s="216">
        <f>'2.2.1 Rohstoff-Modell'!$I8</f>
        <v>0</v>
      </c>
      <c r="L163" s="209">
        <f>'2.2.1 Rohstoff-Modell'!$J8</f>
        <v>0</v>
      </c>
      <c r="M163" s="219">
        <f>'2.2.1 Rohstoff-Modell'!$K8</f>
        <v>0</v>
      </c>
    </row>
    <row r="164" spans="2:13" ht="14.25">
      <c r="B164" s="209">
        <f>'1 Unternehmensangaben'!$A$12</f>
        <v>0</v>
      </c>
      <c r="C164" s="219">
        <f>'2.2.1 Rohstoff-Modell'!$A$9</f>
        <v>0</v>
      </c>
      <c r="D164" s="217">
        <f>'2.2.1 Rohstoff-Modell'!$B9</f>
        <v>2023</v>
      </c>
      <c r="E164" s="227">
        <f>'2.2.1 Rohstoff-Modell'!$C9</f>
        <v>0</v>
      </c>
      <c r="F164" s="220">
        <f>'2.2.1 Rohstoff-Modell'!$D9</f>
        <v>0</v>
      </c>
      <c r="G164" s="220">
        <f>'2.2.1 Rohstoff-Modell'!$E9</f>
        <v>0</v>
      </c>
      <c r="H164" s="217">
        <f>'2.2.1 Rohstoff-Modell'!$F9</f>
        <v>0</v>
      </c>
      <c r="I164" s="209">
        <f>'2.2.1 Rohstoff-Modell'!$G9</f>
        <v>0</v>
      </c>
      <c r="J164" s="219">
        <f>'2.2.1 Rohstoff-Modell'!$H9</f>
        <v>0</v>
      </c>
      <c r="K164" s="216">
        <f>'2.2.1 Rohstoff-Modell'!$I9</f>
        <v>0</v>
      </c>
      <c r="L164" s="209">
        <f>'2.2.1 Rohstoff-Modell'!$J9</f>
        <v>0</v>
      </c>
      <c r="M164" s="209">
        <f>'2.2.1 Rohstoff-Modell'!$K9</f>
        <v>0</v>
      </c>
    </row>
    <row r="165" spans="2:13" ht="14.25">
      <c r="B165" s="219">
        <f>'1 Unternehmensangaben'!$A$12</f>
        <v>0</v>
      </c>
      <c r="C165" s="216">
        <f>'2.2.1 Rohstoff-Modell'!$A$9</f>
        <v>0</v>
      </c>
      <c r="D165" s="217">
        <f>'2.2.1 Rohstoff-Modell'!$B10</f>
        <v>2024</v>
      </c>
      <c r="E165" s="238">
        <f>'2.2.1 Rohstoff-Modell'!$C10</f>
        <v>0</v>
      </c>
      <c r="F165" s="217">
        <f>'2.2.1 Rohstoff-Modell'!$D10</f>
        <v>0</v>
      </c>
      <c r="G165" s="217">
        <f>'2.2.1 Rohstoff-Modell'!$E10</f>
        <v>0</v>
      </c>
      <c r="H165" s="217">
        <f>'2.2.1 Rohstoff-Modell'!$F10</f>
        <v>0</v>
      </c>
      <c r="I165" s="219">
        <f>'2.2.1 Rohstoff-Modell'!$G10</f>
        <v>0</v>
      </c>
      <c r="J165" s="216">
        <f>'2.2.1 Rohstoff-Modell'!$H10</f>
        <v>0</v>
      </c>
      <c r="K165" s="216">
        <f>'2.2.1 Rohstoff-Modell'!$I10</f>
        <v>0</v>
      </c>
      <c r="L165" s="209">
        <f>'2.2.1 Rohstoff-Modell'!$J10</f>
        <v>0</v>
      </c>
      <c r="M165" s="219">
        <f>'2.2.1 Rohstoff-Modell'!$K10</f>
        <v>0</v>
      </c>
    </row>
    <row r="166" spans="2:13" ht="14.25">
      <c r="B166" s="209">
        <f>'1 Unternehmensangaben'!$A$12</f>
        <v>0</v>
      </c>
      <c r="C166" s="219">
        <f>'2.2.1 Rohstoff-Modell'!$A$9</f>
        <v>0</v>
      </c>
      <c r="D166" s="217">
        <f>'2.2.1 Rohstoff-Modell'!$B11</f>
        <v>2025</v>
      </c>
      <c r="E166" s="227">
        <f>'2.2.1 Rohstoff-Modell'!$C11</f>
        <v>0</v>
      </c>
      <c r="F166" s="220">
        <f>'2.2.1 Rohstoff-Modell'!$D11</f>
        <v>0</v>
      </c>
      <c r="G166" s="220">
        <f>'2.2.1 Rohstoff-Modell'!$E11</f>
        <v>0</v>
      </c>
      <c r="H166" s="217">
        <f>'2.2.1 Rohstoff-Modell'!$F11</f>
        <v>0</v>
      </c>
      <c r="I166" s="209">
        <f>'2.2.1 Rohstoff-Modell'!$G11</f>
        <v>0</v>
      </c>
      <c r="J166" s="219">
        <f>'2.2.1 Rohstoff-Modell'!$H11</f>
        <v>0</v>
      </c>
      <c r="K166" s="216">
        <f>'2.2.1 Rohstoff-Modell'!$I11</f>
        <v>0</v>
      </c>
      <c r="L166" s="209">
        <f>'2.2.1 Rohstoff-Modell'!$J11</f>
        <v>0</v>
      </c>
      <c r="M166" s="209">
        <f>'2.2.1 Rohstoff-Modell'!$K11</f>
        <v>0</v>
      </c>
    </row>
    <row r="167" spans="2:13" ht="14.25">
      <c r="B167" s="219">
        <f>'1 Unternehmensangaben'!$A$12</f>
        <v>0</v>
      </c>
      <c r="C167" s="216">
        <f>'2.2.1 Rohstoff-Modell'!$A$12</f>
        <v>0</v>
      </c>
      <c r="D167" s="217">
        <f>'2.2.1 Rohstoff-Modell'!$B12</f>
        <v>2023</v>
      </c>
      <c r="E167" s="238">
        <f>'2.2.1 Rohstoff-Modell'!$C12</f>
        <v>0</v>
      </c>
      <c r="F167" s="217">
        <f>'2.2.1 Rohstoff-Modell'!$D12</f>
        <v>0</v>
      </c>
      <c r="G167" s="217">
        <f>'2.2.1 Rohstoff-Modell'!$E12</f>
        <v>0</v>
      </c>
      <c r="H167" s="217">
        <f>'2.2.1 Rohstoff-Modell'!$F12</f>
        <v>0</v>
      </c>
      <c r="I167" s="219">
        <f>'2.2.1 Rohstoff-Modell'!$G12</f>
        <v>0</v>
      </c>
      <c r="J167" s="216">
        <f>'2.2.1 Rohstoff-Modell'!$H12</f>
        <v>0</v>
      </c>
      <c r="K167" s="216">
        <f>'2.2.1 Rohstoff-Modell'!$I12</f>
        <v>0</v>
      </c>
      <c r="L167" s="209">
        <f>'2.2.1 Rohstoff-Modell'!$J12</f>
        <v>0</v>
      </c>
      <c r="M167" s="219">
        <f>'2.2.1 Rohstoff-Modell'!$K12</f>
        <v>0</v>
      </c>
    </row>
    <row r="168" spans="2:13" ht="14.25">
      <c r="B168" s="209">
        <f>'1 Unternehmensangaben'!$A$12</f>
        <v>0</v>
      </c>
      <c r="C168" s="219">
        <f>'2.2.1 Rohstoff-Modell'!$A$12</f>
        <v>0</v>
      </c>
      <c r="D168" s="217">
        <f>'2.2.1 Rohstoff-Modell'!$B13</f>
        <v>2024</v>
      </c>
      <c r="E168" s="227">
        <f>'2.2.1 Rohstoff-Modell'!$C13</f>
        <v>0</v>
      </c>
      <c r="F168" s="220">
        <f>'2.2.1 Rohstoff-Modell'!$D13</f>
        <v>0</v>
      </c>
      <c r="G168" s="220">
        <f>'2.2.1 Rohstoff-Modell'!$E13</f>
        <v>0</v>
      </c>
      <c r="H168" s="217">
        <f>'2.2.1 Rohstoff-Modell'!$F13</f>
        <v>0</v>
      </c>
      <c r="I168" s="209">
        <f>'2.2.1 Rohstoff-Modell'!$G13</f>
        <v>0</v>
      </c>
      <c r="J168" s="219">
        <f>'2.2.1 Rohstoff-Modell'!$H13</f>
        <v>0</v>
      </c>
      <c r="K168" s="216">
        <f>'2.2.1 Rohstoff-Modell'!$I13</f>
        <v>0</v>
      </c>
      <c r="L168" s="209">
        <f>'2.2.1 Rohstoff-Modell'!$J13</f>
        <v>0</v>
      </c>
      <c r="M168" s="209">
        <f>'2.2.1 Rohstoff-Modell'!$K13</f>
        <v>0</v>
      </c>
    </row>
    <row r="169" spans="2:13" ht="14.25">
      <c r="B169" s="219">
        <f>'1 Unternehmensangaben'!$A$12</f>
        <v>0</v>
      </c>
      <c r="C169" s="216">
        <f>'2.2.1 Rohstoff-Modell'!$A$12</f>
        <v>0</v>
      </c>
      <c r="D169" s="217">
        <f>'2.2.1 Rohstoff-Modell'!$B14</f>
        <v>2025</v>
      </c>
      <c r="E169" s="238">
        <f>'2.2.1 Rohstoff-Modell'!$C14</f>
        <v>0</v>
      </c>
      <c r="F169" s="217">
        <f>'2.2.1 Rohstoff-Modell'!$D14</f>
        <v>0</v>
      </c>
      <c r="G169" s="217">
        <f>'2.2.1 Rohstoff-Modell'!$E14</f>
        <v>0</v>
      </c>
      <c r="H169" s="217">
        <f>'2.2.1 Rohstoff-Modell'!$F14</f>
        <v>0</v>
      </c>
      <c r="I169" s="219">
        <f>'2.2.1 Rohstoff-Modell'!$G14</f>
        <v>0</v>
      </c>
      <c r="J169" s="216">
        <f>'2.2.1 Rohstoff-Modell'!$H14</f>
        <v>0</v>
      </c>
      <c r="K169" s="216">
        <f>'2.2.1 Rohstoff-Modell'!$I14</f>
        <v>0</v>
      </c>
      <c r="L169" s="209">
        <f>'2.2.1 Rohstoff-Modell'!$J14</f>
        <v>0</v>
      </c>
      <c r="M169" s="219">
        <f>'2.2.1 Rohstoff-Modell'!$K14</f>
        <v>0</v>
      </c>
    </row>
    <row r="170" spans="2:13" ht="14.25">
      <c r="B170" s="209">
        <f>'1 Unternehmensangaben'!$A$12</f>
        <v>0</v>
      </c>
      <c r="C170" s="219">
        <f>'2.2.1 Rohstoff-Modell'!$A$15</f>
        <v>0</v>
      </c>
      <c r="D170" s="217">
        <f>'2.2.1 Rohstoff-Modell'!$B15</f>
        <v>2023</v>
      </c>
      <c r="E170" s="227">
        <f>'2.2.1 Rohstoff-Modell'!$C15</f>
        <v>0</v>
      </c>
      <c r="F170" s="220">
        <f>'2.2.1 Rohstoff-Modell'!$D15</f>
        <v>0</v>
      </c>
      <c r="G170" s="220">
        <f>'2.2.1 Rohstoff-Modell'!$E15</f>
        <v>0</v>
      </c>
      <c r="H170" s="217">
        <f>'2.2.1 Rohstoff-Modell'!$F15</f>
        <v>0</v>
      </c>
      <c r="I170" s="209">
        <f>'2.2.1 Rohstoff-Modell'!$G15</f>
        <v>0</v>
      </c>
      <c r="J170" s="219">
        <f>'2.2.1 Rohstoff-Modell'!$H15</f>
        <v>0</v>
      </c>
      <c r="K170" s="216">
        <f>'2.2.1 Rohstoff-Modell'!$I15</f>
        <v>0</v>
      </c>
      <c r="L170" s="209">
        <f>'2.2.1 Rohstoff-Modell'!$J15</f>
        <v>0</v>
      </c>
      <c r="M170" s="209">
        <f>'2.2.1 Rohstoff-Modell'!$K15</f>
        <v>0</v>
      </c>
    </row>
    <row r="171" spans="2:13" ht="14.25">
      <c r="B171" s="219">
        <f>'1 Unternehmensangaben'!$A$12</f>
        <v>0</v>
      </c>
      <c r="C171" s="216">
        <f>'2.2.1 Rohstoff-Modell'!$A$15</f>
        <v>0</v>
      </c>
      <c r="D171" s="217">
        <f>'2.2.1 Rohstoff-Modell'!$B16</f>
        <v>2024</v>
      </c>
      <c r="E171" s="238">
        <f>'2.2.1 Rohstoff-Modell'!$C16</f>
        <v>0</v>
      </c>
      <c r="F171" s="217">
        <f>'2.2.1 Rohstoff-Modell'!$D16</f>
        <v>0</v>
      </c>
      <c r="G171" s="217">
        <f>'2.2.1 Rohstoff-Modell'!$E16</f>
        <v>0</v>
      </c>
      <c r="H171" s="217">
        <f>'2.2.1 Rohstoff-Modell'!$F16</f>
        <v>0</v>
      </c>
      <c r="I171" s="219">
        <f>'2.2.1 Rohstoff-Modell'!$G16</f>
        <v>0</v>
      </c>
      <c r="J171" s="216">
        <f>'2.2.1 Rohstoff-Modell'!$H16</f>
        <v>0</v>
      </c>
      <c r="K171" s="216">
        <f>'2.2.1 Rohstoff-Modell'!$I16</f>
        <v>0</v>
      </c>
      <c r="L171" s="209">
        <f>'2.2.1 Rohstoff-Modell'!$J16</f>
        <v>0</v>
      </c>
      <c r="M171" s="219">
        <f>'2.2.1 Rohstoff-Modell'!$K16</f>
        <v>0</v>
      </c>
    </row>
    <row r="172" spans="2:13" ht="14.25">
      <c r="B172" s="209">
        <f>'1 Unternehmensangaben'!$A$12</f>
        <v>0</v>
      </c>
      <c r="C172" s="219">
        <f>'2.2.1 Rohstoff-Modell'!$A$15</f>
        <v>0</v>
      </c>
      <c r="D172" s="217">
        <f>'2.2.1 Rohstoff-Modell'!$B17</f>
        <v>2025</v>
      </c>
      <c r="E172" s="227">
        <f>'2.2.1 Rohstoff-Modell'!$C17</f>
        <v>0</v>
      </c>
      <c r="F172" s="220">
        <f>'2.2.1 Rohstoff-Modell'!$D17</f>
        <v>0</v>
      </c>
      <c r="G172" s="220">
        <f>'2.2.1 Rohstoff-Modell'!$E17</f>
        <v>0</v>
      </c>
      <c r="H172" s="217">
        <f>'2.2.1 Rohstoff-Modell'!$F17</f>
        <v>0</v>
      </c>
      <c r="I172" s="209">
        <f>'2.2.1 Rohstoff-Modell'!$G17</f>
        <v>0</v>
      </c>
      <c r="J172" s="219">
        <f>'2.2.1 Rohstoff-Modell'!$H17</f>
        <v>0</v>
      </c>
      <c r="K172" s="216">
        <f>'2.2.1 Rohstoff-Modell'!$I17</f>
        <v>0</v>
      </c>
      <c r="L172" s="209">
        <f>'2.2.1 Rohstoff-Modell'!$J17</f>
        <v>0</v>
      </c>
      <c r="M172" s="209">
        <f>'2.2.1 Rohstoff-Modell'!$K17</f>
        <v>0</v>
      </c>
    </row>
    <row r="173" spans="2:13" ht="14.25">
      <c r="B173" s="219">
        <f>'1 Unternehmensangaben'!$A$12</f>
        <v>0</v>
      </c>
      <c r="C173" s="216">
        <f>'2.2.1 Rohstoff-Modell'!$A$18</f>
        <v>0</v>
      </c>
      <c r="D173" s="217">
        <f>'2.2.1 Rohstoff-Modell'!$B18</f>
        <v>2023</v>
      </c>
      <c r="E173" s="238">
        <f>'2.2.1 Rohstoff-Modell'!$C18</f>
        <v>0</v>
      </c>
      <c r="F173" s="217">
        <f>'2.2.1 Rohstoff-Modell'!$D18</f>
        <v>0</v>
      </c>
      <c r="G173" s="217">
        <f>'2.2.1 Rohstoff-Modell'!$E18</f>
        <v>0</v>
      </c>
      <c r="H173" s="217">
        <f>'2.2.1 Rohstoff-Modell'!$F18</f>
        <v>0</v>
      </c>
      <c r="I173" s="219">
        <f>'2.2.1 Rohstoff-Modell'!$G18</f>
        <v>0</v>
      </c>
      <c r="J173" s="216">
        <f>'2.2.1 Rohstoff-Modell'!$H18</f>
        <v>0</v>
      </c>
      <c r="K173" s="216">
        <f>'2.2.1 Rohstoff-Modell'!$I18</f>
        <v>0</v>
      </c>
      <c r="L173" s="209">
        <f>'2.2.1 Rohstoff-Modell'!$J18</f>
        <v>0</v>
      </c>
      <c r="M173" s="219">
        <f>'2.2.1 Rohstoff-Modell'!$K18</f>
        <v>0</v>
      </c>
    </row>
    <row r="174" spans="2:13" ht="14.25">
      <c r="B174" s="209">
        <f>'1 Unternehmensangaben'!$A$12</f>
        <v>0</v>
      </c>
      <c r="C174" s="219">
        <f>'2.2.1 Rohstoff-Modell'!$A$18</f>
        <v>0</v>
      </c>
      <c r="D174" s="217">
        <f>'2.2.1 Rohstoff-Modell'!$B19</f>
        <v>2024</v>
      </c>
      <c r="E174" s="227">
        <f>'2.2.1 Rohstoff-Modell'!$C19</f>
        <v>0</v>
      </c>
      <c r="F174" s="220">
        <f>'2.2.1 Rohstoff-Modell'!$D19</f>
        <v>0</v>
      </c>
      <c r="G174" s="220">
        <f>'2.2.1 Rohstoff-Modell'!$E19</f>
        <v>0</v>
      </c>
      <c r="H174" s="217">
        <f>'2.2.1 Rohstoff-Modell'!$F19</f>
        <v>0</v>
      </c>
      <c r="I174" s="209">
        <f>'2.2.1 Rohstoff-Modell'!$G19</f>
        <v>0</v>
      </c>
      <c r="J174" s="219">
        <f>'2.2.1 Rohstoff-Modell'!$H19</f>
        <v>0</v>
      </c>
      <c r="K174" s="216">
        <f>'2.2.1 Rohstoff-Modell'!$I19</f>
        <v>0</v>
      </c>
      <c r="L174" s="209">
        <f>'2.2.1 Rohstoff-Modell'!$J19</f>
        <v>0</v>
      </c>
      <c r="M174" s="209">
        <f>'2.2.1 Rohstoff-Modell'!$K19</f>
        <v>0</v>
      </c>
    </row>
    <row r="175" spans="2:13" ht="14.25">
      <c r="B175" s="219">
        <f>'1 Unternehmensangaben'!$A$12</f>
        <v>0</v>
      </c>
      <c r="C175" s="216">
        <f>'2.2.1 Rohstoff-Modell'!$A$18</f>
        <v>0</v>
      </c>
      <c r="D175" s="217">
        <f>'2.2.1 Rohstoff-Modell'!$B20</f>
        <v>2025</v>
      </c>
      <c r="E175" s="238">
        <f>'2.2.1 Rohstoff-Modell'!$C20</f>
        <v>0</v>
      </c>
      <c r="F175" s="217">
        <f>'2.2.1 Rohstoff-Modell'!$D20</f>
        <v>0</v>
      </c>
      <c r="G175" s="217">
        <f>'2.2.1 Rohstoff-Modell'!$E20</f>
        <v>0</v>
      </c>
      <c r="H175" s="217">
        <f>'2.2.1 Rohstoff-Modell'!$F20</f>
        <v>0</v>
      </c>
      <c r="I175" s="219">
        <f>'2.2.1 Rohstoff-Modell'!$G20</f>
        <v>0</v>
      </c>
      <c r="J175" s="216">
        <f>'2.2.1 Rohstoff-Modell'!$H20</f>
        <v>0</v>
      </c>
      <c r="K175" s="216">
        <f>'2.2.1 Rohstoff-Modell'!$I20</f>
        <v>0</v>
      </c>
      <c r="L175" s="209">
        <f>'2.2.1 Rohstoff-Modell'!$J20</f>
        <v>0</v>
      </c>
      <c r="M175" s="219">
        <f>'2.2.1 Rohstoff-Modell'!$K20</f>
        <v>0</v>
      </c>
    </row>
    <row r="176" spans="2:13" ht="14.25">
      <c r="B176" s="209">
        <f>'1 Unternehmensangaben'!$A$12</f>
        <v>0</v>
      </c>
      <c r="C176" s="219">
        <f>'2.2.1 Rohstoff-Modell'!$A$21</f>
        <v>0</v>
      </c>
      <c r="D176" s="217">
        <f>'2.2.1 Rohstoff-Modell'!$B21</f>
        <v>2023</v>
      </c>
      <c r="E176" s="227">
        <f>'2.2.1 Rohstoff-Modell'!$C21</f>
        <v>0</v>
      </c>
      <c r="F176" s="220">
        <f>'2.2.1 Rohstoff-Modell'!$D21</f>
        <v>0</v>
      </c>
      <c r="G176" s="220">
        <f>'2.2.1 Rohstoff-Modell'!$E21</f>
        <v>0</v>
      </c>
      <c r="H176" s="217">
        <f>'2.2.1 Rohstoff-Modell'!$F21</f>
        <v>0</v>
      </c>
      <c r="I176" s="209">
        <f>'2.2.1 Rohstoff-Modell'!$G21</f>
        <v>0</v>
      </c>
      <c r="J176" s="219">
        <f>'2.2.1 Rohstoff-Modell'!$H21</f>
        <v>0</v>
      </c>
      <c r="K176" s="216">
        <f>'2.2.1 Rohstoff-Modell'!$I21</f>
        <v>0</v>
      </c>
      <c r="L176" s="209">
        <f>'2.2.1 Rohstoff-Modell'!$J21</f>
        <v>0</v>
      </c>
      <c r="M176" s="209">
        <f>'2.2.1 Rohstoff-Modell'!$K21</f>
        <v>0</v>
      </c>
    </row>
    <row r="177" spans="2:13" ht="14.25">
      <c r="B177" s="219">
        <f>'1 Unternehmensangaben'!$A$12</f>
        <v>0</v>
      </c>
      <c r="C177" s="216">
        <f>'2.2.1 Rohstoff-Modell'!$A$21</f>
        <v>0</v>
      </c>
      <c r="D177" s="217">
        <f>'2.2.1 Rohstoff-Modell'!$B22</f>
        <v>2024</v>
      </c>
      <c r="E177" s="238">
        <f>'2.2.1 Rohstoff-Modell'!$C22</f>
        <v>0</v>
      </c>
      <c r="F177" s="217">
        <f>'2.2.1 Rohstoff-Modell'!$D22</f>
        <v>0</v>
      </c>
      <c r="G177" s="217">
        <f>'2.2.1 Rohstoff-Modell'!$E22</f>
        <v>0</v>
      </c>
      <c r="H177" s="217">
        <f>'2.2.1 Rohstoff-Modell'!$F22</f>
        <v>0</v>
      </c>
      <c r="I177" s="219">
        <f>'2.2.1 Rohstoff-Modell'!$G22</f>
        <v>0</v>
      </c>
      <c r="J177" s="216">
        <f>'2.2.1 Rohstoff-Modell'!$H22</f>
        <v>0</v>
      </c>
      <c r="K177" s="216">
        <f>'2.2.1 Rohstoff-Modell'!$I22</f>
        <v>0</v>
      </c>
      <c r="L177" s="209">
        <f>'2.2.1 Rohstoff-Modell'!$J22</f>
        <v>0</v>
      </c>
      <c r="M177" s="219">
        <f>'2.2.1 Rohstoff-Modell'!$K22</f>
        <v>0</v>
      </c>
    </row>
    <row r="178" spans="2:13" ht="14.25">
      <c r="B178" s="209">
        <f>'1 Unternehmensangaben'!$A$12</f>
        <v>0</v>
      </c>
      <c r="C178" s="219">
        <f>'2.2.1 Rohstoff-Modell'!$A$21</f>
        <v>0</v>
      </c>
      <c r="D178" s="217">
        <f>'2.2.1 Rohstoff-Modell'!$B23</f>
        <v>2025</v>
      </c>
      <c r="E178" s="227">
        <f>'2.2.1 Rohstoff-Modell'!$C23</f>
        <v>0</v>
      </c>
      <c r="F178" s="220">
        <f>'2.2.1 Rohstoff-Modell'!$D23</f>
        <v>0</v>
      </c>
      <c r="G178" s="220">
        <f>'2.2.1 Rohstoff-Modell'!$E23</f>
        <v>0</v>
      </c>
      <c r="H178" s="217">
        <f>'2.2.1 Rohstoff-Modell'!$F23</f>
        <v>0</v>
      </c>
      <c r="I178" s="209">
        <f>'2.2.1 Rohstoff-Modell'!$G23</f>
        <v>0</v>
      </c>
      <c r="J178" s="219">
        <f>'2.2.1 Rohstoff-Modell'!$H23</f>
        <v>0</v>
      </c>
      <c r="K178" s="216">
        <f>'2.2.1 Rohstoff-Modell'!$I23</f>
        <v>0</v>
      </c>
      <c r="L178" s="209">
        <f>'2.2.1 Rohstoff-Modell'!$J23</f>
        <v>0</v>
      </c>
      <c r="M178" s="209">
        <f>'2.2.1 Rohstoff-Modell'!$K23</f>
        <v>0</v>
      </c>
    </row>
    <row r="179" spans="2:13" ht="14.25">
      <c r="B179" s="219">
        <f>'1 Unternehmensangaben'!$A$12</f>
        <v>0</v>
      </c>
      <c r="C179" s="216">
        <f>'2.2.1 Rohstoff-Modell'!$A$24</f>
        <v>0</v>
      </c>
      <c r="D179" s="217">
        <f>'2.2.1 Rohstoff-Modell'!$B24</f>
        <v>2023</v>
      </c>
      <c r="E179" s="238">
        <f>'2.2.1 Rohstoff-Modell'!$C24</f>
        <v>0</v>
      </c>
      <c r="F179" s="217">
        <f>'2.2.1 Rohstoff-Modell'!$D24</f>
        <v>0</v>
      </c>
      <c r="G179" s="217">
        <f>'2.2.1 Rohstoff-Modell'!$E24</f>
        <v>0</v>
      </c>
      <c r="H179" s="217">
        <f>'2.2.1 Rohstoff-Modell'!$F24</f>
        <v>0</v>
      </c>
      <c r="I179" s="219">
        <f>'2.2.1 Rohstoff-Modell'!$G24</f>
        <v>0</v>
      </c>
      <c r="J179" s="216">
        <f>'2.2.1 Rohstoff-Modell'!$H24</f>
        <v>0</v>
      </c>
      <c r="K179" s="216">
        <f>'2.2.1 Rohstoff-Modell'!$I24</f>
        <v>0</v>
      </c>
      <c r="L179" s="209">
        <f>'2.2.1 Rohstoff-Modell'!$J24</f>
        <v>0</v>
      </c>
      <c r="M179" s="219">
        <f>'2.2.1 Rohstoff-Modell'!$K24</f>
        <v>0</v>
      </c>
    </row>
    <row r="180" spans="2:13" ht="14.25">
      <c r="B180" s="209">
        <f>'1 Unternehmensangaben'!$A$12</f>
        <v>0</v>
      </c>
      <c r="C180" s="219">
        <f>'2.2.1 Rohstoff-Modell'!$A$24</f>
        <v>0</v>
      </c>
      <c r="D180" s="217">
        <f>'2.2.1 Rohstoff-Modell'!$B25</f>
        <v>2024</v>
      </c>
      <c r="E180" s="227">
        <f>'2.2.1 Rohstoff-Modell'!$C25</f>
        <v>0</v>
      </c>
      <c r="F180" s="220">
        <f>'2.2.1 Rohstoff-Modell'!$D25</f>
        <v>0</v>
      </c>
      <c r="G180" s="220">
        <f>'2.2.1 Rohstoff-Modell'!$E25</f>
        <v>0</v>
      </c>
      <c r="H180" s="217">
        <f>'2.2.1 Rohstoff-Modell'!$F25</f>
        <v>0</v>
      </c>
      <c r="I180" s="209">
        <f>'2.2.1 Rohstoff-Modell'!$G25</f>
        <v>0</v>
      </c>
      <c r="J180" s="219">
        <f>'2.2.1 Rohstoff-Modell'!$H25</f>
        <v>0</v>
      </c>
      <c r="K180" s="216">
        <f>'2.2.1 Rohstoff-Modell'!$I25</f>
        <v>0</v>
      </c>
      <c r="L180" s="209">
        <f>'2.2.1 Rohstoff-Modell'!$J25</f>
        <v>0</v>
      </c>
      <c r="M180" s="209">
        <f>'2.2.1 Rohstoff-Modell'!$K25</f>
        <v>0</v>
      </c>
    </row>
    <row r="181" spans="2:13" ht="14.25">
      <c r="B181" s="219">
        <f>'1 Unternehmensangaben'!$A$12</f>
        <v>0</v>
      </c>
      <c r="C181" s="216">
        <f>'2.2.1 Rohstoff-Modell'!$A$24</f>
        <v>0</v>
      </c>
      <c r="D181" s="217">
        <f>'2.2.1 Rohstoff-Modell'!$B26</f>
        <v>2025</v>
      </c>
      <c r="E181" s="238">
        <f>'2.2.1 Rohstoff-Modell'!$C26</f>
        <v>0</v>
      </c>
      <c r="F181" s="217">
        <f>'2.2.1 Rohstoff-Modell'!$D26</f>
        <v>0</v>
      </c>
      <c r="G181" s="217">
        <f>'2.2.1 Rohstoff-Modell'!$E26</f>
        <v>0</v>
      </c>
      <c r="H181" s="217">
        <f>'2.2.1 Rohstoff-Modell'!$F26</f>
        <v>0</v>
      </c>
      <c r="I181" s="219">
        <f>'2.2.1 Rohstoff-Modell'!$G26</f>
        <v>0</v>
      </c>
      <c r="J181" s="216">
        <f>'2.2.1 Rohstoff-Modell'!$H26</f>
        <v>0</v>
      </c>
      <c r="K181" s="216">
        <f>'2.2.1 Rohstoff-Modell'!$I26</f>
        <v>0</v>
      </c>
      <c r="L181" s="209">
        <f>'2.2.1 Rohstoff-Modell'!$J26</f>
        <v>0</v>
      </c>
      <c r="M181" s="219">
        <f>'2.2.1 Rohstoff-Modell'!$K26</f>
        <v>0</v>
      </c>
    </row>
    <row r="182" spans="2:13" ht="14.25">
      <c r="B182" s="209">
        <f>'1 Unternehmensangaben'!$A$12</f>
        <v>0</v>
      </c>
      <c r="C182" s="219">
        <f>'2.2.1 Rohstoff-Modell'!$A$27</f>
        <v>0</v>
      </c>
      <c r="D182" s="217">
        <f>'2.2.1 Rohstoff-Modell'!$B27</f>
        <v>2023</v>
      </c>
      <c r="E182" s="227">
        <f>'2.2.1 Rohstoff-Modell'!$C27</f>
        <v>0</v>
      </c>
      <c r="F182" s="220">
        <f>'2.2.1 Rohstoff-Modell'!$D27</f>
        <v>0</v>
      </c>
      <c r="G182" s="220">
        <f>'2.2.1 Rohstoff-Modell'!$E27</f>
        <v>0</v>
      </c>
      <c r="H182" s="217">
        <f>'2.2.1 Rohstoff-Modell'!$F27</f>
        <v>0</v>
      </c>
      <c r="I182" s="209">
        <f>'2.2.1 Rohstoff-Modell'!$G27</f>
        <v>0</v>
      </c>
      <c r="J182" s="219">
        <f>'2.2.1 Rohstoff-Modell'!$H27</f>
        <v>0</v>
      </c>
      <c r="K182" s="216">
        <f>'2.2.1 Rohstoff-Modell'!$I27</f>
        <v>0</v>
      </c>
      <c r="L182" s="209">
        <f>'2.2.1 Rohstoff-Modell'!$J27</f>
        <v>0</v>
      </c>
      <c r="M182" s="209">
        <f>'2.2.1 Rohstoff-Modell'!$K27</f>
        <v>0</v>
      </c>
    </row>
    <row r="183" spans="2:13" ht="14.25">
      <c r="B183" s="219">
        <f>'1 Unternehmensangaben'!$A$12</f>
        <v>0</v>
      </c>
      <c r="C183" s="216">
        <f>'2.2.1 Rohstoff-Modell'!$A$27</f>
        <v>0</v>
      </c>
      <c r="D183" s="217">
        <f>'2.2.1 Rohstoff-Modell'!$B28</f>
        <v>2024</v>
      </c>
      <c r="E183" s="238">
        <f>'2.2.1 Rohstoff-Modell'!$C28</f>
        <v>0</v>
      </c>
      <c r="F183" s="217">
        <f>'2.2.1 Rohstoff-Modell'!$D28</f>
        <v>0</v>
      </c>
      <c r="G183" s="217">
        <f>'2.2.1 Rohstoff-Modell'!$E28</f>
        <v>0</v>
      </c>
      <c r="H183" s="217">
        <f>'2.2.1 Rohstoff-Modell'!$F28</f>
        <v>0</v>
      </c>
      <c r="I183" s="219">
        <f>'2.2.1 Rohstoff-Modell'!$G28</f>
        <v>0</v>
      </c>
      <c r="J183" s="216">
        <f>'2.2.1 Rohstoff-Modell'!$H28</f>
        <v>0</v>
      </c>
      <c r="K183" s="216">
        <f>'2.2.1 Rohstoff-Modell'!$I28</f>
        <v>0</v>
      </c>
      <c r="L183" s="209">
        <f>'2.2.1 Rohstoff-Modell'!$J28</f>
        <v>0</v>
      </c>
      <c r="M183" s="219">
        <f>'2.2.1 Rohstoff-Modell'!$K28</f>
        <v>0</v>
      </c>
    </row>
    <row r="184" spans="2:13" ht="14.25">
      <c r="B184" s="209">
        <f>'1 Unternehmensangaben'!$A$12</f>
        <v>0</v>
      </c>
      <c r="C184" s="219">
        <f>'2.2.1 Rohstoff-Modell'!$A$27</f>
        <v>0</v>
      </c>
      <c r="D184" s="217">
        <f>'2.2.1 Rohstoff-Modell'!$B29</f>
        <v>2025</v>
      </c>
      <c r="E184" s="227">
        <f>'2.2.1 Rohstoff-Modell'!$C29</f>
        <v>0</v>
      </c>
      <c r="F184" s="220">
        <f>'2.2.1 Rohstoff-Modell'!$D29</f>
        <v>0</v>
      </c>
      <c r="G184" s="220">
        <f>'2.2.1 Rohstoff-Modell'!$E29</f>
        <v>0</v>
      </c>
      <c r="H184" s="217">
        <f>'2.2.1 Rohstoff-Modell'!$F29</f>
        <v>0</v>
      </c>
      <c r="I184" s="209">
        <f>'2.2.1 Rohstoff-Modell'!$G29</f>
        <v>0</v>
      </c>
      <c r="J184" s="219">
        <f>'2.2.1 Rohstoff-Modell'!$H29</f>
        <v>0</v>
      </c>
      <c r="K184" s="216">
        <f>'2.2.1 Rohstoff-Modell'!$I29</f>
        <v>0</v>
      </c>
      <c r="L184" s="209">
        <f>'2.2.1 Rohstoff-Modell'!$J29</f>
        <v>0</v>
      </c>
      <c r="M184" s="209">
        <f>'2.2.1 Rohstoff-Modell'!$K29</f>
        <v>0</v>
      </c>
    </row>
    <row r="185" spans="2:13" ht="14.25">
      <c r="B185" s="219">
        <f>'1 Unternehmensangaben'!$A$12</f>
        <v>0</v>
      </c>
      <c r="C185" s="216">
        <f>'2.2.1 Rohstoff-Modell'!$A$30</f>
        <v>0</v>
      </c>
      <c r="D185" s="217">
        <f>'2.2.1 Rohstoff-Modell'!$B30</f>
        <v>2023</v>
      </c>
      <c r="E185" s="238">
        <f>'2.2.1 Rohstoff-Modell'!$C30</f>
        <v>0</v>
      </c>
      <c r="F185" s="217">
        <f>'2.2.1 Rohstoff-Modell'!$D30</f>
        <v>0</v>
      </c>
      <c r="G185" s="217">
        <f>'2.2.1 Rohstoff-Modell'!$E30</f>
        <v>0</v>
      </c>
      <c r="H185" s="217">
        <f>'2.2.1 Rohstoff-Modell'!$F30</f>
        <v>0</v>
      </c>
      <c r="I185" s="219">
        <f>'2.2.1 Rohstoff-Modell'!$G30</f>
        <v>0</v>
      </c>
      <c r="J185" s="216">
        <f>'2.2.1 Rohstoff-Modell'!$H30</f>
        <v>0</v>
      </c>
      <c r="K185" s="216">
        <f>'2.2.1 Rohstoff-Modell'!$I30</f>
        <v>0</v>
      </c>
      <c r="L185" s="209">
        <f>'2.2.1 Rohstoff-Modell'!$J30</f>
        <v>0</v>
      </c>
      <c r="M185" s="219">
        <f>'2.2.1 Rohstoff-Modell'!$K30</f>
        <v>0</v>
      </c>
    </row>
    <row r="186" spans="2:13" ht="14.25">
      <c r="B186" s="209">
        <f>'1 Unternehmensangaben'!$A$12</f>
        <v>0</v>
      </c>
      <c r="C186" s="219">
        <f>'2.2.1 Rohstoff-Modell'!$A$30</f>
        <v>0</v>
      </c>
      <c r="D186" s="217">
        <f>'2.2.1 Rohstoff-Modell'!$B31</f>
        <v>2024</v>
      </c>
      <c r="E186" s="227">
        <f>'2.2.1 Rohstoff-Modell'!$C31</f>
        <v>0</v>
      </c>
      <c r="F186" s="220">
        <f>'2.2.1 Rohstoff-Modell'!$D31</f>
        <v>0</v>
      </c>
      <c r="G186" s="220">
        <f>'2.2.1 Rohstoff-Modell'!$E31</f>
        <v>0</v>
      </c>
      <c r="H186" s="217">
        <f>'2.2.1 Rohstoff-Modell'!$F31</f>
        <v>0</v>
      </c>
      <c r="I186" s="209">
        <f>'2.2.1 Rohstoff-Modell'!$G31</f>
        <v>0</v>
      </c>
      <c r="J186" s="219">
        <f>'2.2.1 Rohstoff-Modell'!$H31</f>
        <v>0</v>
      </c>
      <c r="K186" s="216">
        <f>'2.2.1 Rohstoff-Modell'!$I31</f>
        <v>0</v>
      </c>
      <c r="L186" s="209">
        <f>'2.2.1 Rohstoff-Modell'!$J31</f>
        <v>0</v>
      </c>
      <c r="M186" s="209">
        <f>'2.2.1 Rohstoff-Modell'!$K31</f>
        <v>0</v>
      </c>
    </row>
    <row r="187" spans="2:13" ht="14.25">
      <c r="B187" s="219">
        <f>'1 Unternehmensangaben'!$A$12</f>
        <v>0</v>
      </c>
      <c r="C187" s="216">
        <f>'2.2.1 Rohstoff-Modell'!$A$30</f>
        <v>0</v>
      </c>
      <c r="D187" s="217">
        <f>'2.2.1 Rohstoff-Modell'!$B32</f>
        <v>2025</v>
      </c>
      <c r="E187" s="238">
        <f>'2.2.1 Rohstoff-Modell'!$C32</f>
        <v>0</v>
      </c>
      <c r="F187" s="217">
        <f>'2.2.1 Rohstoff-Modell'!$D32</f>
        <v>0</v>
      </c>
      <c r="G187" s="217">
        <f>'2.2.1 Rohstoff-Modell'!$E32</f>
        <v>0</v>
      </c>
      <c r="H187" s="217">
        <f>'2.2.1 Rohstoff-Modell'!$F32</f>
        <v>0</v>
      </c>
      <c r="I187" s="219">
        <f>'2.2.1 Rohstoff-Modell'!$G32</f>
        <v>0</v>
      </c>
      <c r="J187" s="216">
        <f>'2.2.1 Rohstoff-Modell'!$H32</f>
        <v>0</v>
      </c>
      <c r="K187" s="216">
        <f>'2.2.1 Rohstoff-Modell'!$I32</f>
        <v>0</v>
      </c>
      <c r="L187" s="209">
        <f>'2.2.1 Rohstoff-Modell'!$J32</f>
        <v>0</v>
      </c>
      <c r="M187" s="219">
        <f>'2.2.1 Rohstoff-Modell'!$K32</f>
        <v>0</v>
      </c>
    </row>
    <row r="188" spans="2:13" ht="14.25">
      <c r="B188" s="209">
        <f>'1 Unternehmensangaben'!$A$12</f>
        <v>0</v>
      </c>
      <c r="C188" s="219">
        <f>'2.2.1 Rohstoff-Modell'!$A$33</f>
        <v>0</v>
      </c>
      <c r="D188" s="217">
        <f>'2.2.1 Rohstoff-Modell'!$B33</f>
        <v>2023</v>
      </c>
      <c r="E188" s="227">
        <f>'2.2.1 Rohstoff-Modell'!$C33</f>
        <v>0</v>
      </c>
      <c r="F188" s="220">
        <f>'2.2.1 Rohstoff-Modell'!$D33</f>
        <v>0</v>
      </c>
      <c r="G188" s="220">
        <f>'2.2.1 Rohstoff-Modell'!$E33</f>
        <v>0</v>
      </c>
      <c r="H188" s="217">
        <f>'2.2.1 Rohstoff-Modell'!$F33</f>
        <v>0</v>
      </c>
      <c r="I188" s="209">
        <f>'2.2.1 Rohstoff-Modell'!$G33</f>
        <v>0</v>
      </c>
      <c r="J188" s="219">
        <f>'2.2.1 Rohstoff-Modell'!$H33</f>
        <v>0</v>
      </c>
      <c r="K188" s="216">
        <f>'2.2.1 Rohstoff-Modell'!$I33</f>
        <v>0</v>
      </c>
      <c r="L188" s="209">
        <f>'2.2.1 Rohstoff-Modell'!$J33</f>
        <v>0</v>
      </c>
      <c r="M188" s="209">
        <f>'2.2.1 Rohstoff-Modell'!$K33</f>
        <v>0</v>
      </c>
    </row>
    <row r="189" spans="2:13" ht="14.25">
      <c r="B189" s="219">
        <f>'1 Unternehmensangaben'!$A$12</f>
        <v>0</v>
      </c>
      <c r="C189" s="216">
        <f>'2.2.1 Rohstoff-Modell'!$A$33</f>
        <v>0</v>
      </c>
      <c r="D189" s="217">
        <f>'2.2.1 Rohstoff-Modell'!$B34</f>
        <v>2024</v>
      </c>
      <c r="E189" s="238">
        <f>'2.2.1 Rohstoff-Modell'!$C34</f>
        <v>0</v>
      </c>
      <c r="F189" s="217">
        <f>'2.2.1 Rohstoff-Modell'!$D34</f>
        <v>0</v>
      </c>
      <c r="G189" s="217">
        <f>'2.2.1 Rohstoff-Modell'!$E34</f>
        <v>0</v>
      </c>
      <c r="H189" s="217">
        <f>'2.2.1 Rohstoff-Modell'!$F34</f>
        <v>0</v>
      </c>
      <c r="I189" s="219">
        <f>'2.2.1 Rohstoff-Modell'!$G34</f>
        <v>0</v>
      </c>
      <c r="J189" s="216">
        <f>'2.2.1 Rohstoff-Modell'!$H34</f>
        <v>0</v>
      </c>
      <c r="K189" s="216">
        <f>'2.2.1 Rohstoff-Modell'!$I34</f>
        <v>0</v>
      </c>
      <c r="L189" s="209">
        <f>'2.2.1 Rohstoff-Modell'!$J34</f>
        <v>0</v>
      </c>
      <c r="M189" s="219">
        <f>'2.2.1 Rohstoff-Modell'!$K34</f>
        <v>0</v>
      </c>
    </row>
    <row r="190" spans="2:13" ht="14.25">
      <c r="B190" s="209">
        <f>'1 Unternehmensangaben'!$A$12</f>
        <v>0</v>
      </c>
      <c r="C190" s="219">
        <f>'2.2.1 Rohstoff-Modell'!$A$33</f>
        <v>0</v>
      </c>
      <c r="D190" s="217">
        <f>'2.2.1 Rohstoff-Modell'!$B35</f>
        <v>2025</v>
      </c>
      <c r="E190" s="227">
        <f>'2.2.1 Rohstoff-Modell'!$C35</f>
        <v>0</v>
      </c>
      <c r="F190" s="220">
        <f>'2.2.1 Rohstoff-Modell'!$D35</f>
        <v>0</v>
      </c>
      <c r="G190" s="220">
        <f>'2.2.1 Rohstoff-Modell'!$E35</f>
        <v>0</v>
      </c>
      <c r="H190" s="217">
        <f>'2.2.1 Rohstoff-Modell'!$F35</f>
        <v>0</v>
      </c>
      <c r="I190" s="209">
        <f>'2.2.1 Rohstoff-Modell'!$G35</f>
        <v>0</v>
      </c>
      <c r="J190" s="219">
        <f>'2.2.1 Rohstoff-Modell'!$H35</f>
        <v>0</v>
      </c>
      <c r="K190" s="216">
        <f>'2.2.1 Rohstoff-Modell'!$I35</f>
        <v>0</v>
      </c>
      <c r="L190" s="209">
        <f>'2.2.1 Rohstoff-Modell'!$J35</f>
        <v>0</v>
      </c>
      <c r="M190" s="209">
        <f>'2.2.1 Rohstoff-Modell'!$K35</f>
        <v>0</v>
      </c>
    </row>
    <row r="191" spans="2:13" ht="14.25">
      <c r="B191" s="219">
        <f>'1 Unternehmensangaben'!$A$12</f>
        <v>0</v>
      </c>
      <c r="C191" s="216">
        <f>'2.2.1 Rohstoff-Modell'!$A$36</f>
        <v>0</v>
      </c>
      <c r="D191" s="217">
        <f>'2.2.1 Rohstoff-Modell'!$B36</f>
        <v>2023</v>
      </c>
      <c r="E191" s="238">
        <f>'2.2.1 Rohstoff-Modell'!$C36</f>
        <v>0</v>
      </c>
      <c r="F191" s="217">
        <f>'2.2.1 Rohstoff-Modell'!$D36</f>
        <v>0</v>
      </c>
      <c r="G191" s="217">
        <f>'2.2.1 Rohstoff-Modell'!$E36</f>
        <v>0</v>
      </c>
      <c r="H191" s="217">
        <f>'2.2.1 Rohstoff-Modell'!$F36</f>
        <v>0</v>
      </c>
      <c r="I191" s="219">
        <f>'2.2.1 Rohstoff-Modell'!$G36</f>
        <v>0</v>
      </c>
      <c r="J191" s="216">
        <f>'2.2.1 Rohstoff-Modell'!$H36</f>
        <v>0</v>
      </c>
      <c r="K191" s="216">
        <f>'2.2.1 Rohstoff-Modell'!$I36</f>
        <v>0</v>
      </c>
      <c r="L191" s="209">
        <f>'2.2.1 Rohstoff-Modell'!$J36</f>
        <v>0</v>
      </c>
      <c r="M191" s="219">
        <f>'2.2.1 Rohstoff-Modell'!$K36</f>
        <v>0</v>
      </c>
    </row>
    <row r="192" spans="2:13" ht="14.25">
      <c r="B192" s="209">
        <f>'1 Unternehmensangaben'!$A$12</f>
        <v>0</v>
      </c>
      <c r="C192" s="219">
        <f>'2.2.1 Rohstoff-Modell'!$A$36</f>
        <v>0</v>
      </c>
      <c r="D192" s="217">
        <f>'2.2.1 Rohstoff-Modell'!$B37</f>
        <v>2024</v>
      </c>
      <c r="E192" s="227">
        <f>'2.2.1 Rohstoff-Modell'!$C37</f>
        <v>0</v>
      </c>
      <c r="F192" s="220">
        <f>'2.2.1 Rohstoff-Modell'!$D37</f>
        <v>0</v>
      </c>
      <c r="G192" s="220">
        <f>'2.2.1 Rohstoff-Modell'!$E37</f>
        <v>0</v>
      </c>
      <c r="H192" s="217">
        <f>'2.2.1 Rohstoff-Modell'!$F37</f>
        <v>0</v>
      </c>
      <c r="I192" s="209">
        <f>'2.2.1 Rohstoff-Modell'!$G37</f>
        <v>0</v>
      </c>
      <c r="J192" s="219">
        <f>'2.2.1 Rohstoff-Modell'!$H37</f>
        <v>0</v>
      </c>
      <c r="K192" s="216">
        <f>'2.2.1 Rohstoff-Modell'!$I37</f>
        <v>0</v>
      </c>
      <c r="L192" s="209">
        <f>'2.2.1 Rohstoff-Modell'!$J37</f>
        <v>0</v>
      </c>
      <c r="M192" s="209">
        <f>'2.2.1 Rohstoff-Modell'!$K37</f>
        <v>0</v>
      </c>
    </row>
    <row r="193" spans="2:13" ht="14.25">
      <c r="B193" s="219">
        <f>'1 Unternehmensangaben'!$A$12</f>
        <v>0</v>
      </c>
      <c r="C193" s="216">
        <f>'2.2.1 Rohstoff-Modell'!$A$36</f>
        <v>0</v>
      </c>
      <c r="D193" s="217">
        <f>'2.2.1 Rohstoff-Modell'!$B38</f>
        <v>2025</v>
      </c>
      <c r="E193" s="238">
        <f>'2.2.1 Rohstoff-Modell'!$C38</f>
        <v>0</v>
      </c>
      <c r="F193" s="217">
        <f>'2.2.1 Rohstoff-Modell'!$D38</f>
        <v>0</v>
      </c>
      <c r="G193" s="217">
        <f>'2.2.1 Rohstoff-Modell'!$E38</f>
        <v>0</v>
      </c>
      <c r="H193" s="217">
        <f>'2.2.1 Rohstoff-Modell'!$F38</f>
        <v>0</v>
      </c>
      <c r="I193" s="219">
        <f>'2.2.1 Rohstoff-Modell'!$G38</f>
        <v>0</v>
      </c>
      <c r="J193" s="216">
        <f>'2.2.1 Rohstoff-Modell'!$H38</f>
        <v>0</v>
      </c>
      <c r="K193" s="216">
        <f>'2.2.1 Rohstoff-Modell'!$I38</f>
        <v>0</v>
      </c>
      <c r="L193" s="209">
        <f>'2.2.1 Rohstoff-Modell'!$J38</f>
        <v>0</v>
      </c>
      <c r="M193" s="219">
        <f>'2.2.1 Rohstoff-Modell'!$K38</f>
        <v>0</v>
      </c>
    </row>
    <row r="194" spans="2:13" ht="14.25">
      <c r="B194" s="209">
        <f>'1 Unternehmensangaben'!$A$12</f>
        <v>0</v>
      </c>
      <c r="C194" s="219">
        <f>'2.2.1 Rohstoff-Modell'!$A$39</f>
        <v>0</v>
      </c>
      <c r="D194" s="217">
        <f>'2.2.1 Rohstoff-Modell'!$B39</f>
        <v>2023</v>
      </c>
      <c r="E194" s="227">
        <f>'2.2.1 Rohstoff-Modell'!$C39</f>
        <v>0</v>
      </c>
      <c r="F194" s="220">
        <f>'2.2.1 Rohstoff-Modell'!$D39</f>
        <v>0</v>
      </c>
      <c r="G194" s="220">
        <f>'2.2.1 Rohstoff-Modell'!$E39</f>
        <v>0</v>
      </c>
      <c r="H194" s="217">
        <f>'2.2.1 Rohstoff-Modell'!$F39</f>
        <v>0</v>
      </c>
      <c r="I194" s="209">
        <f>'2.2.1 Rohstoff-Modell'!$G39</f>
        <v>0</v>
      </c>
      <c r="J194" s="219">
        <f>'2.2.1 Rohstoff-Modell'!$H39</f>
        <v>0</v>
      </c>
      <c r="K194" s="216">
        <f>'2.2.1 Rohstoff-Modell'!$I39</f>
        <v>0</v>
      </c>
      <c r="L194" s="209">
        <f>'2.2.1 Rohstoff-Modell'!$J39</f>
        <v>0</v>
      </c>
      <c r="M194" s="209">
        <f>'2.2.1 Rohstoff-Modell'!$K39</f>
        <v>0</v>
      </c>
    </row>
    <row r="195" spans="2:13" ht="14.25">
      <c r="B195" s="219">
        <f>'1 Unternehmensangaben'!$A$12</f>
        <v>0</v>
      </c>
      <c r="C195" s="216">
        <f>'2.2.1 Rohstoff-Modell'!$A$39</f>
        <v>0</v>
      </c>
      <c r="D195" s="217">
        <f>'2.2.1 Rohstoff-Modell'!$B40</f>
        <v>2024</v>
      </c>
      <c r="E195" s="238">
        <f>'2.2.1 Rohstoff-Modell'!$C40</f>
        <v>0</v>
      </c>
      <c r="F195" s="217">
        <f>'2.2.1 Rohstoff-Modell'!$D40</f>
        <v>0</v>
      </c>
      <c r="G195" s="217">
        <f>'2.2.1 Rohstoff-Modell'!$E40</f>
        <v>0</v>
      </c>
      <c r="H195" s="217">
        <f>'2.2.1 Rohstoff-Modell'!$F40</f>
        <v>0</v>
      </c>
      <c r="I195" s="219">
        <f>'2.2.1 Rohstoff-Modell'!$G40</f>
        <v>0</v>
      </c>
      <c r="J195" s="216">
        <f>'2.2.1 Rohstoff-Modell'!$H40</f>
        <v>0</v>
      </c>
      <c r="K195" s="216">
        <f>'2.2.1 Rohstoff-Modell'!$I40</f>
        <v>0</v>
      </c>
      <c r="L195" s="209">
        <f>'2.2.1 Rohstoff-Modell'!$J40</f>
        <v>0</v>
      </c>
      <c r="M195" s="219">
        <f>'2.2.1 Rohstoff-Modell'!$K40</f>
        <v>0</v>
      </c>
    </row>
    <row r="196" spans="2:13" ht="14.25">
      <c r="B196" s="209">
        <f>'1 Unternehmensangaben'!$A$12</f>
        <v>0</v>
      </c>
      <c r="C196" s="219">
        <f>'2.2.1 Rohstoff-Modell'!$A$39</f>
        <v>0</v>
      </c>
      <c r="D196" s="217">
        <f>'2.2.1 Rohstoff-Modell'!$B41</f>
        <v>2025</v>
      </c>
      <c r="E196" s="227">
        <f>'2.2.1 Rohstoff-Modell'!$C41</f>
        <v>0</v>
      </c>
      <c r="F196" s="220">
        <f>'2.2.1 Rohstoff-Modell'!$D41</f>
        <v>0</v>
      </c>
      <c r="G196" s="220">
        <f>'2.2.1 Rohstoff-Modell'!$E41</f>
        <v>0</v>
      </c>
      <c r="H196" s="217">
        <f>'2.2.1 Rohstoff-Modell'!$F41</f>
        <v>0</v>
      </c>
      <c r="I196" s="209">
        <f>'2.2.1 Rohstoff-Modell'!$G41</f>
        <v>0</v>
      </c>
      <c r="J196" s="219">
        <f>'2.2.1 Rohstoff-Modell'!$H41</f>
        <v>0</v>
      </c>
      <c r="K196" s="216">
        <f>'2.2.1 Rohstoff-Modell'!$I41</f>
        <v>0</v>
      </c>
      <c r="L196" s="209">
        <f>'2.2.1 Rohstoff-Modell'!$J41</f>
        <v>0</v>
      </c>
      <c r="M196" s="209">
        <f>'2.2.1 Rohstoff-Modell'!$K41</f>
        <v>0</v>
      </c>
    </row>
    <row r="197" spans="2:13" ht="14.25">
      <c r="B197" s="219">
        <f>'1 Unternehmensangaben'!$A$12</f>
        <v>0</v>
      </c>
      <c r="C197" s="216">
        <f>'2.2.1 Rohstoff-Modell'!$A$42</f>
        <v>0</v>
      </c>
      <c r="D197" s="217">
        <f>'2.2.1 Rohstoff-Modell'!$B42</f>
        <v>2023</v>
      </c>
      <c r="E197" s="238">
        <f>'2.2.1 Rohstoff-Modell'!$C42</f>
        <v>0</v>
      </c>
      <c r="F197" s="217">
        <f>'2.2.1 Rohstoff-Modell'!$D42</f>
        <v>0</v>
      </c>
      <c r="G197" s="217">
        <f>'2.2.1 Rohstoff-Modell'!$E42</f>
        <v>0</v>
      </c>
      <c r="H197" s="217">
        <f>'2.2.1 Rohstoff-Modell'!$F42</f>
        <v>0</v>
      </c>
      <c r="I197" s="219">
        <f>'2.2.1 Rohstoff-Modell'!$G42</f>
        <v>0</v>
      </c>
      <c r="J197" s="216">
        <f>'2.2.1 Rohstoff-Modell'!$H42</f>
        <v>0</v>
      </c>
      <c r="K197" s="216">
        <f>'2.2.1 Rohstoff-Modell'!$I42</f>
        <v>0</v>
      </c>
      <c r="L197" s="209">
        <f>'2.2.1 Rohstoff-Modell'!$J42</f>
        <v>0</v>
      </c>
      <c r="M197" s="219">
        <f>'2.2.1 Rohstoff-Modell'!$K42</f>
        <v>0</v>
      </c>
    </row>
    <row r="198" spans="2:13" ht="14.25">
      <c r="B198" s="209">
        <f>'1 Unternehmensangaben'!$A$12</f>
        <v>0</v>
      </c>
      <c r="C198" s="219">
        <f>'2.2.1 Rohstoff-Modell'!$A$42</f>
        <v>0</v>
      </c>
      <c r="D198" s="217">
        <f>'2.2.1 Rohstoff-Modell'!$B43</f>
        <v>2024</v>
      </c>
      <c r="E198" s="227">
        <f>'2.2.1 Rohstoff-Modell'!$C43</f>
        <v>0</v>
      </c>
      <c r="F198" s="220">
        <f>'2.2.1 Rohstoff-Modell'!$D43</f>
        <v>0</v>
      </c>
      <c r="G198" s="220">
        <f>'2.2.1 Rohstoff-Modell'!$E43</f>
        <v>0</v>
      </c>
      <c r="H198" s="217">
        <f>'2.2.1 Rohstoff-Modell'!$F43</f>
        <v>0</v>
      </c>
      <c r="I198" s="209">
        <f>'2.2.1 Rohstoff-Modell'!$G43</f>
        <v>0</v>
      </c>
      <c r="J198" s="219">
        <f>'2.2.1 Rohstoff-Modell'!$H43</f>
        <v>0</v>
      </c>
      <c r="K198" s="216">
        <f>'2.2.1 Rohstoff-Modell'!$I43</f>
        <v>0</v>
      </c>
      <c r="L198" s="209">
        <f>'2.2.1 Rohstoff-Modell'!$J43</f>
        <v>0</v>
      </c>
      <c r="M198" s="209">
        <f>'2.2.1 Rohstoff-Modell'!$K43</f>
        <v>0</v>
      </c>
    </row>
    <row r="199" spans="2:13" ht="14.25">
      <c r="B199" s="219">
        <f>'1 Unternehmensangaben'!$A$12</f>
        <v>0</v>
      </c>
      <c r="C199" s="216">
        <f>'2.2.1 Rohstoff-Modell'!$A$42</f>
        <v>0</v>
      </c>
      <c r="D199" s="217">
        <f>'2.2.1 Rohstoff-Modell'!$B44</f>
        <v>2025</v>
      </c>
      <c r="E199" s="238">
        <f>'2.2.1 Rohstoff-Modell'!$C44</f>
        <v>0</v>
      </c>
      <c r="F199" s="217">
        <f>'2.2.1 Rohstoff-Modell'!$D44</f>
        <v>0</v>
      </c>
      <c r="G199" s="217">
        <f>'2.2.1 Rohstoff-Modell'!$E44</f>
        <v>0</v>
      </c>
      <c r="H199" s="217">
        <f>'2.2.1 Rohstoff-Modell'!$F44</f>
        <v>0</v>
      </c>
      <c r="I199" s="219">
        <f>'2.2.1 Rohstoff-Modell'!$G44</f>
        <v>0</v>
      </c>
      <c r="J199" s="216">
        <f>'2.2.1 Rohstoff-Modell'!$H44</f>
        <v>0</v>
      </c>
      <c r="K199" s="216">
        <f>'2.2.1 Rohstoff-Modell'!$I44</f>
        <v>0</v>
      </c>
      <c r="L199" s="209">
        <f>'2.2.1 Rohstoff-Modell'!$J44</f>
        <v>0</v>
      </c>
      <c r="M199" s="219">
        <f>'2.2.1 Rohstoff-Modell'!$K44</f>
        <v>0</v>
      </c>
    </row>
    <row r="200" spans="2:13" ht="14.25">
      <c r="B200" s="209">
        <f>'1 Unternehmensangaben'!$A$12</f>
        <v>0</v>
      </c>
      <c r="C200" s="219">
        <f>'2.2.1 Rohstoff-Modell'!$A$45</f>
        <v>0</v>
      </c>
      <c r="D200" s="217">
        <f>'2.2.1 Rohstoff-Modell'!$B45</f>
        <v>2023</v>
      </c>
      <c r="E200" s="227">
        <f>'2.2.1 Rohstoff-Modell'!$C45</f>
        <v>0</v>
      </c>
      <c r="F200" s="220">
        <f>'2.2.1 Rohstoff-Modell'!$D45</f>
        <v>0</v>
      </c>
      <c r="G200" s="220">
        <f>'2.2.1 Rohstoff-Modell'!$E45</f>
        <v>0</v>
      </c>
      <c r="H200" s="217">
        <f>'2.2.1 Rohstoff-Modell'!$F45</f>
        <v>0</v>
      </c>
      <c r="I200" s="209">
        <f>'2.2.1 Rohstoff-Modell'!$G45</f>
        <v>0</v>
      </c>
      <c r="J200" s="219">
        <f>'2.2.1 Rohstoff-Modell'!$H45</f>
        <v>0</v>
      </c>
      <c r="K200" s="216">
        <f>'2.2.1 Rohstoff-Modell'!$I45</f>
        <v>0</v>
      </c>
      <c r="L200" s="209">
        <f>'2.2.1 Rohstoff-Modell'!$J45</f>
        <v>0</v>
      </c>
      <c r="M200" s="209">
        <f>'2.2.1 Rohstoff-Modell'!$K45</f>
        <v>0</v>
      </c>
    </row>
    <row r="201" spans="2:13" ht="14.25">
      <c r="B201" s="219">
        <f>'1 Unternehmensangaben'!$A$12</f>
        <v>0</v>
      </c>
      <c r="C201" s="216">
        <f>'2.2.1 Rohstoff-Modell'!$A$45</f>
        <v>0</v>
      </c>
      <c r="D201" s="217">
        <f>'2.2.1 Rohstoff-Modell'!$B46</f>
        <v>2024</v>
      </c>
      <c r="E201" s="238">
        <f>'2.2.1 Rohstoff-Modell'!$C46</f>
        <v>0</v>
      </c>
      <c r="F201" s="217">
        <f>'2.2.1 Rohstoff-Modell'!$D46</f>
        <v>0</v>
      </c>
      <c r="G201" s="217">
        <f>'2.2.1 Rohstoff-Modell'!$E46</f>
        <v>0</v>
      </c>
      <c r="H201" s="217">
        <f>'2.2.1 Rohstoff-Modell'!$F46</f>
        <v>0</v>
      </c>
      <c r="I201" s="219">
        <f>'2.2.1 Rohstoff-Modell'!$G46</f>
        <v>0</v>
      </c>
      <c r="J201" s="216">
        <f>'2.2.1 Rohstoff-Modell'!$H46</f>
        <v>0</v>
      </c>
      <c r="K201" s="216">
        <f>'2.2.1 Rohstoff-Modell'!$I46</f>
        <v>0</v>
      </c>
      <c r="L201" s="209">
        <f>'2.2.1 Rohstoff-Modell'!$J46</f>
        <v>0</v>
      </c>
      <c r="M201" s="219">
        <f>'2.2.1 Rohstoff-Modell'!$K46</f>
        <v>0</v>
      </c>
    </row>
    <row r="202" spans="2:13" ht="14.25">
      <c r="B202" s="209">
        <f>'1 Unternehmensangaben'!$A$12</f>
        <v>0</v>
      </c>
      <c r="C202" s="219">
        <f>'2.2.1 Rohstoff-Modell'!$A$45</f>
        <v>0</v>
      </c>
      <c r="D202" s="217">
        <f>'2.2.1 Rohstoff-Modell'!$B47</f>
        <v>2025</v>
      </c>
      <c r="E202" s="227">
        <f>'2.2.1 Rohstoff-Modell'!$C47</f>
        <v>0</v>
      </c>
      <c r="F202" s="220">
        <f>'2.2.1 Rohstoff-Modell'!$D47</f>
        <v>0</v>
      </c>
      <c r="G202" s="220">
        <f>'2.2.1 Rohstoff-Modell'!$E47</f>
        <v>0</v>
      </c>
      <c r="H202" s="217">
        <f>'2.2.1 Rohstoff-Modell'!$F47</f>
        <v>0</v>
      </c>
      <c r="I202" s="209">
        <f>'2.2.1 Rohstoff-Modell'!$G47</f>
        <v>0</v>
      </c>
      <c r="J202" s="219">
        <f>'2.2.1 Rohstoff-Modell'!$H47</f>
        <v>0</v>
      </c>
      <c r="K202" s="216">
        <f>'2.2.1 Rohstoff-Modell'!$I47</f>
        <v>0</v>
      </c>
      <c r="L202" s="209">
        <f>'2.2.1 Rohstoff-Modell'!$J47</f>
        <v>0</v>
      </c>
      <c r="M202" s="209">
        <f>'2.2.1 Rohstoff-Modell'!$K47</f>
        <v>0</v>
      </c>
    </row>
    <row r="203" spans="2:13" ht="14.25">
      <c r="B203" s="219">
        <f>'1 Unternehmensangaben'!$A$12</f>
        <v>0</v>
      </c>
      <c r="C203" s="216">
        <f>'2.2.1 Rohstoff-Modell'!$A$48</f>
        <v>0</v>
      </c>
      <c r="D203" s="217">
        <f>'2.2.1 Rohstoff-Modell'!$B48</f>
        <v>2023</v>
      </c>
      <c r="E203" s="238">
        <f>'2.2.1 Rohstoff-Modell'!$C48</f>
        <v>0</v>
      </c>
      <c r="F203" s="217">
        <f>'2.2.1 Rohstoff-Modell'!$D48</f>
        <v>0</v>
      </c>
      <c r="G203" s="217">
        <f>'2.2.1 Rohstoff-Modell'!$E48</f>
        <v>0</v>
      </c>
      <c r="H203" s="217">
        <f>'2.2.1 Rohstoff-Modell'!$F48</f>
        <v>0</v>
      </c>
      <c r="I203" s="219">
        <f>'2.2.1 Rohstoff-Modell'!$G48</f>
        <v>0</v>
      </c>
      <c r="J203" s="216">
        <f>'2.2.1 Rohstoff-Modell'!$H48</f>
        <v>0</v>
      </c>
      <c r="K203" s="216">
        <f>'2.2.1 Rohstoff-Modell'!$I48</f>
        <v>0</v>
      </c>
      <c r="L203" s="209">
        <f>'2.2.1 Rohstoff-Modell'!$J48</f>
        <v>0</v>
      </c>
      <c r="M203" s="219">
        <f>'2.2.1 Rohstoff-Modell'!$K48</f>
        <v>0</v>
      </c>
    </row>
    <row r="204" spans="2:13" ht="14.25">
      <c r="B204" s="209">
        <f>'1 Unternehmensangaben'!$A$12</f>
        <v>0</v>
      </c>
      <c r="C204" s="219">
        <f>'2.2.1 Rohstoff-Modell'!$A$48</f>
        <v>0</v>
      </c>
      <c r="D204" s="217">
        <f>'2.2.1 Rohstoff-Modell'!$B49</f>
        <v>2024</v>
      </c>
      <c r="E204" s="227">
        <f>'2.2.1 Rohstoff-Modell'!$C49</f>
        <v>0</v>
      </c>
      <c r="F204" s="220">
        <f>'2.2.1 Rohstoff-Modell'!$D49</f>
        <v>0</v>
      </c>
      <c r="G204" s="220">
        <f>'2.2.1 Rohstoff-Modell'!$E49</f>
        <v>0</v>
      </c>
      <c r="H204" s="217">
        <f>'2.2.1 Rohstoff-Modell'!$F49</f>
        <v>0</v>
      </c>
      <c r="I204" s="209">
        <f>'2.2.1 Rohstoff-Modell'!$G49</f>
        <v>0</v>
      </c>
      <c r="J204" s="219">
        <f>'2.2.1 Rohstoff-Modell'!$H49</f>
        <v>0</v>
      </c>
      <c r="K204" s="216">
        <f>'2.2.1 Rohstoff-Modell'!$I49</f>
        <v>0</v>
      </c>
      <c r="L204" s="209">
        <f>'2.2.1 Rohstoff-Modell'!$J49</f>
        <v>0</v>
      </c>
      <c r="M204" s="209">
        <f>'2.2.1 Rohstoff-Modell'!$K49</f>
        <v>0</v>
      </c>
    </row>
    <row r="205" spans="2:13" ht="14.25">
      <c r="B205" s="219">
        <f>'1 Unternehmensangaben'!$A$12</f>
        <v>0</v>
      </c>
      <c r="C205" s="216">
        <f>'2.2.1 Rohstoff-Modell'!$A$48</f>
        <v>0</v>
      </c>
      <c r="D205" s="217">
        <f>'2.2.1 Rohstoff-Modell'!$B50</f>
        <v>2025</v>
      </c>
      <c r="E205" s="238">
        <f>'2.2.1 Rohstoff-Modell'!$C50</f>
        <v>0</v>
      </c>
      <c r="F205" s="217">
        <f>'2.2.1 Rohstoff-Modell'!$D50</f>
        <v>0</v>
      </c>
      <c r="G205" s="217">
        <f>'2.2.1 Rohstoff-Modell'!$E50</f>
        <v>0</v>
      </c>
      <c r="H205" s="217">
        <f>'2.2.1 Rohstoff-Modell'!$F50</f>
        <v>0</v>
      </c>
      <c r="I205" s="219">
        <f>'2.2.1 Rohstoff-Modell'!$G50</f>
        <v>0</v>
      </c>
      <c r="J205" s="216">
        <f>'2.2.1 Rohstoff-Modell'!$H50</f>
        <v>0</v>
      </c>
      <c r="K205" s="216">
        <f>'2.2.1 Rohstoff-Modell'!$I50</f>
        <v>0</v>
      </c>
      <c r="L205" s="209">
        <f>'2.2.1 Rohstoff-Modell'!$J50</f>
        <v>0</v>
      </c>
      <c r="M205" s="219">
        <f>'2.2.1 Rohstoff-Modell'!$K50</f>
        <v>0</v>
      </c>
    </row>
    <row r="206" spans="2:13" ht="14.25">
      <c r="B206" s="209">
        <f>'1 Unternehmensangaben'!$A$12</f>
        <v>0</v>
      </c>
      <c r="C206" s="219">
        <f>'2.2.1 Rohstoff-Modell'!$A$51</f>
        <v>0</v>
      </c>
      <c r="D206" s="217">
        <f>'2.2.1 Rohstoff-Modell'!$B51</f>
        <v>2023</v>
      </c>
      <c r="E206" s="227">
        <f>'2.2.1 Rohstoff-Modell'!$C51</f>
        <v>0</v>
      </c>
      <c r="F206" s="220">
        <f>'2.2.1 Rohstoff-Modell'!$D51</f>
        <v>0</v>
      </c>
      <c r="G206" s="220">
        <f>'2.2.1 Rohstoff-Modell'!$E51</f>
        <v>0</v>
      </c>
      <c r="H206" s="217">
        <f>'2.2.1 Rohstoff-Modell'!$F51</f>
        <v>0</v>
      </c>
      <c r="I206" s="209">
        <f>'2.2.1 Rohstoff-Modell'!$G51</f>
        <v>0</v>
      </c>
      <c r="J206" s="219">
        <f>'2.2.1 Rohstoff-Modell'!$H51</f>
        <v>0</v>
      </c>
      <c r="K206" s="216">
        <f>'2.2.1 Rohstoff-Modell'!$I51</f>
        <v>0</v>
      </c>
      <c r="L206" s="209">
        <f>'2.2.1 Rohstoff-Modell'!$J51</f>
        <v>0</v>
      </c>
      <c r="M206" s="209">
        <f>'2.2.1 Rohstoff-Modell'!$K51</f>
        <v>0</v>
      </c>
    </row>
    <row r="207" spans="2:13" ht="14.25">
      <c r="B207" s="219">
        <f>'1 Unternehmensangaben'!$A$12</f>
        <v>0</v>
      </c>
      <c r="C207" s="216">
        <f>'2.2.1 Rohstoff-Modell'!$A$51</f>
        <v>0</v>
      </c>
      <c r="D207" s="217">
        <f>'2.2.1 Rohstoff-Modell'!$B52</f>
        <v>2024</v>
      </c>
      <c r="E207" s="238">
        <f>'2.2.1 Rohstoff-Modell'!$C52</f>
        <v>0</v>
      </c>
      <c r="F207" s="217">
        <f>'2.2.1 Rohstoff-Modell'!$D52</f>
        <v>0</v>
      </c>
      <c r="G207" s="217">
        <f>'2.2.1 Rohstoff-Modell'!$E52</f>
        <v>0</v>
      </c>
      <c r="H207" s="217">
        <f>'2.2.1 Rohstoff-Modell'!$F52</f>
        <v>0</v>
      </c>
      <c r="I207" s="219">
        <f>'2.2.1 Rohstoff-Modell'!$G52</f>
        <v>0</v>
      </c>
      <c r="J207" s="216">
        <f>'2.2.1 Rohstoff-Modell'!$H52</f>
        <v>0</v>
      </c>
      <c r="K207" s="216">
        <f>'2.2.1 Rohstoff-Modell'!$I52</f>
        <v>0</v>
      </c>
      <c r="L207" s="209">
        <f>'2.2.1 Rohstoff-Modell'!$J52</f>
        <v>0</v>
      </c>
      <c r="M207" s="219">
        <f>'2.2.1 Rohstoff-Modell'!$K52</f>
        <v>0</v>
      </c>
    </row>
    <row r="208" spans="2:13" ht="14.25">
      <c r="B208" s="209">
        <f>'1 Unternehmensangaben'!$A$12</f>
        <v>0</v>
      </c>
      <c r="C208" s="219">
        <f>'2.2.1 Rohstoff-Modell'!$A$51</f>
        <v>0</v>
      </c>
      <c r="D208" s="217">
        <f>'2.2.1 Rohstoff-Modell'!$B53</f>
        <v>2025</v>
      </c>
      <c r="E208" s="227">
        <f>'2.2.1 Rohstoff-Modell'!$C53</f>
        <v>0</v>
      </c>
      <c r="F208" s="220">
        <f>'2.2.1 Rohstoff-Modell'!$D53</f>
        <v>0</v>
      </c>
      <c r="G208" s="220">
        <f>'2.2.1 Rohstoff-Modell'!$E53</f>
        <v>0</v>
      </c>
      <c r="H208" s="217">
        <f>'2.2.1 Rohstoff-Modell'!$F53</f>
        <v>0</v>
      </c>
      <c r="I208" s="209">
        <f>'2.2.1 Rohstoff-Modell'!$G53</f>
        <v>0</v>
      </c>
      <c r="J208" s="219">
        <f>'2.2.1 Rohstoff-Modell'!$H53</f>
        <v>0</v>
      </c>
      <c r="K208" s="216">
        <f>'2.2.1 Rohstoff-Modell'!$I53</f>
        <v>0</v>
      </c>
      <c r="L208" s="209">
        <f>'2.2.1 Rohstoff-Modell'!$J53</f>
        <v>0</v>
      </c>
      <c r="M208" s="209">
        <f>'2.2.1 Rohstoff-Modell'!$K53</f>
        <v>0</v>
      </c>
    </row>
    <row r="209" spans="2:13" ht="14.25">
      <c r="B209" s="219">
        <f>'1 Unternehmensangaben'!$A$12</f>
        <v>0</v>
      </c>
      <c r="C209" s="216">
        <f>'2.2.1 Rohstoff-Modell'!$A$54</f>
        <v>0</v>
      </c>
      <c r="D209" s="217">
        <f>'2.2.1 Rohstoff-Modell'!$B54</f>
        <v>2023</v>
      </c>
      <c r="E209" s="238">
        <f>'2.2.1 Rohstoff-Modell'!$C54</f>
        <v>0</v>
      </c>
      <c r="F209" s="217">
        <f>'2.2.1 Rohstoff-Modell'!$D54</f>
        <v>0</v>
      </c>
      <c r="G209" s="217">
        <f>'2.2.1 Rohstoff-Modell'!$E54</f>
        <v>0</v>
      </c>
      <c r="H209" s="217">
        <f>'2.2.1 Rohstoff-Modell'!$F54</f>
        <v>0</v>
      </c>
      <c r="I209" s="219">
        <f>'2.2.1 Rohstoff-Modell'!$G54</f>
        <v>0</v>
      </c>
      <c r="J209" s="216">
        <f>'2.2.1 Rohstoff-Modell'!$H54</f>
        <v>0</v>
      </c>
      <c r="K209" s="216">
        <f>'2.2.1 Rohstoff-Modell'!$I54</f>
        <v>0</v>
      </c>
      <c r="L209" s="209">
        <f>'2.2.1 Rohstoff-Modell'!$J54</f>
        <v>0</v>
      </c>
      <c r="M209" s="219">
        <f>'2.2.1 Rohstoff-Modell'!$K54</f>
        <v>0</v>
      </c>
    </row>
    <row r="210" spans="2:13" ht="14.25">
      <c r="B210" s="209">
        <f>'1 Unternehmensangaben'!$A$12</f>
        <v>0</v>
      </c>
      <c r="C210" s="219">
        <f>'2.2.1 Rohstoff-Modell'!$A$54</f>
        <v>0</v>
      </c>
      <c r="D210" s="217">
        <f>'2.2.1 Rohstoff-Modell'!$B55</f>
        <v>2024</v>
      </c>
      <c r="E210" s="227">
        <f>'2.2.1 Rohstoff-Modell'!$C55</f>
        <v>0</v>
      </c>
      <c r="F210" s="220">
        <f>'2.2.1 Rohstoff-Modell'!$D55</f>
        <v>0</v>
      </c>
      <c r="G210" s="220">
        <f>'2.2.1 Rohstoff-Modell'!$E55</f>
        <v>0</v>
      </c>
      <c r="H210" s="217">
        <f>'2.2.1 Rohstoff-Modell'!$F55</f>
        <v>0</v>
      </c>
      <c r="I210" s="209">
        <f>'2.2.1 Rohstoff-Modell'!$G55</f>
        <v>0</v>
      </c>
      <c r="J210" s="219">
        <f>'2.2.1 Rohstoff-Modell'!$H55</f>
        <v>0</v>
      </c>
      <c r="K210" s="216">
        <f>'2.2.1 Rohstoff-Modell'!$I55</f>
        <v>0</v>
      </c>
      <c r="L210" s="209">
        <f>'2.2.1 Rohstoff-Modell'!$J55</f>
        <v>0</v>
      </c>
      <c r="M210" s="209">
        <f>'2.2.1 Rohstoff-Modell'!$K55</f>
        <v>0</v>
      </c>
    </row>
    <row r="211" spans="2:13" ht="14.25">
      <c r="B211" s="219">
        <f>'1 Unternehmensangaben'!$A$12</f>
        <v>0</v>
      </c>
      <c r="C211" s="216">
        <f>'2.2.1 Rohstoff-Modell'!$A$54</f>
        <v>0</v>
      </c>
      <c r="D211" s="217">
        <f>'2.2.1 Rohstoff-Modell'!$B56</f>
        <v>2025</v>
      </c>
      <c r="E211" s="238">
        <f>'2.2.1 Rohstoff-Modell'!$C56</f>
        <v>0</v>
      </c>
      <c r="F211" s="217">
        <f>'2.2.1 Rohstoff-Modell'!$D56</f>
        <v>0</v>
      </c>
      <c r="G211" s="217">
        <f>'2.2.1 Rohstoff-Modell'!$E56</f>
        <v>0</v>
      </c>
      <c r="H211" s="217">
        <f>'2.2.1 Rohstoff-Modell'!$F56</f>
        <v>0</v>
      </c>
      <c r="I211" s="219">
        <f>'2.2.1 Rohstoff-Modell'!$G56</f>
        <v>0</v>
      </c>
      <c r="J211" s="216">
        <f>'2.2.1 Rohstoff-Modell'!$H56</f>
        <v>0</v>
      </c>
      <c r="K211" s="216">
        <f>'2.2.1 Rohstoff-Modell'!$I56</f>
        <v>0</v>
      </c>
      <c r="L211" s="209">
        <f>'2.2.1 Rohstoff-Modell'!$J56</f>
        <v>0</v>
      </c>
      <c r="M211" s="219">
        <f>'2.2.1 Rohstoff-Modell'!$K56</f>
        <v>0</v>
      </c>
    </row>
    <row r="212" spans="2:13" ht="14.25">
      <c r="B212" s="209">
        <f>'1 Unternehmensangaben'!$A$12</f>
        <v>0</v>
      </c>
      <c r="C212" s="219">
        <f>'2.2.1 Rohstoff-Modell'!$A$57</f>
        <v>0</v>
      </c>
      <c r="D212" s="217">
        <f>'2.2.1 Rohstoff-Modell'!$B57</f>
        <v>2023</v>
      </c>
      <c r="E212" s="227">
        <f>'2.2.1 Rohstoff-Modell'!$C57</f>
        <v>0</v>
      </c>
      <c r="F212" s="220">
        <f>'2.2.1 Rohstoff-Modell'!$D57</f>
        <v>0</v>
      </c>
      <c r="G212" s="220">
        <f>'2.2.1 Rohstoff-Modell'!$E57</f>
        <v>0</v>
      </c>
      <c r="H212" s="217">
        <f>'2.2.1 Rohstoff-Modell'!$F57</f>
        <v>0</v>
      </c>
      <c r="I212" s="209">
        <f>'2.2.1 Rohstoff-Modell'!$G57</f>
        <v>0</v>
      </c>
      <c r="J212" s="219">
        <f>'2.2.1 Rohstoff-Modell'!$H57</f>
        <v>0</v>
      </c>
      <c r="K212" s="216">
        <f>'2.2.1 Rohstoff-Modell'!$I57</f>
        <v>0</v>
      </c>
      <c r="L212" s="209">
        <f>'2.2.1 Rohstoff-Modell'!$J57</f>
        <v>0</v>
      </c>
      <c r="M212" s="209">
        <f>'2.2.1 Rohstoff-Modell'!$K57</f>
        <v>0</v>
      </c>
    </row>
    <row r="213" spans="2:13" ht="14.25">
      <c r="B213" s="219">
        <f>'1 Unternehmensangaben'!$A$12</f>
        <v>0</v>
      </c>
      <c r="C213" s="216">
        <f>'2.2.1 Rohstoff-Modell'!$A$57</f>
        <v>0</v>
      </c>
      <c r="D213" s="217">
        <f>'2.2.1 Rohstoff-Modell'!$B58</f>
        <v>2024</v>
      </c>
      <c r="E213" s="238">
        <f>'2.2.1 Rohstoff-Modell'!$C58</f>
        <v>0</v>
      </c>
      <c r="F213" s="217">
        <f>'2.2.1 Rohstoff-Modell'!$D58</f>
        <v>0</v>
      </c>
      <c r="G213" s="217">
        <f>'2.2.1 Rohstoff-Modell'!$E58</f>
        <v>0</v>
      </c>
      <c r="H213" s="217">
        <f>'2.2.1 Rohstoff-Modell'!$F58</f>
        <v>0</v>
      </c>
      <c r="I213" s="219">
        <f>'2.2.1 Rohstoff-Modell'!$G58</f>
        <v>0</v>
      </c>
      <c r="J213" s="216">
        <f>'2.2.1 Rohstoff-Modell'!$H58</f>
        <v>0</v>
      </c>
      <c r="K213" s="216">
        <f>'2.2.1 Rohstoff-Modell'!$I58</f>
        <v>0</v>
      </c>
      <c r="L213" s="209">
        <f>'2.2.1 Rohstoff-Modell'!$J58</f>
        <v>0</v>
      </c>
      <c r="M213" s="219">
        <f>'2.2.1 Rohstoff-Modell'!$K58</f>
        <v>0</v>
      </c>
    </row>
    <row r="214" spans="2:13" ht="14.25">
      <c r="B214" s="209">
        <f>'1 Unternehmensangaben'!$A$12</f>
        <v>0</v>
      </c>
      <c r="C214" s="219">
        <f>'2.2.1 Rohstoff-Modell'!$A$57</f>
        <v>0</v>
      </c>
      <c r="D214" s="217">
        <f>'2.2.1 Rohstoff-Modell'!$B59</f>
        <v>2025</v>
      </c>
      <c r="E214" s="227">
        <f>'2.2.1 Rohstoff-Modell'!$C59</f>
        <v>0</v>
      </c>
      <c r="F214" s="220">
        <f>'2.2.1 Rohstoff-Modell'!$D59</f>
        <v>0</v>
      </c>
      <c r="G214" s="220">
        <f>'2.2.1 Rohstoff-Modell'!$E59</f>
        <v>0</v>
      </c>
      <c r="H214" s="217">
        <f>'2.2.1 Rohstoff-Modell'!$F59</f>
        <v>0</v>
      </c>
      <c r="I214" s="209">
        <f>'2.2.1 Rohstoff-Modell'!$G59</f>
        <v>0</v>
      </c>
      <c r="J214" s="219">
        <f>'2.2.1 Rohstoff-Modell'!$H59</f>
        <v>0</v>
      </c>
      <c r="K214" s="216">
        <f>'2.2.1 Rohstoff-Modell'!$I59</f>
        <v>0</v>
      </c>
      <c r="L214" s="209">
        <f>'2.2.1 Rohstoff-Modell'!$J59</f>
        <v>0</v>
      </c>
      <c r="M214" s="209">
        <f>'2.2.1 Rohstoff-Modell'!$K59</f>
        <v>0</v>
      </c>
    </row>
    <row r="215" spans="2:13" ht="14.25">
      <c r="B215" s="219">
        <f>'1 Unternehmensangaben'!$A$12</f>
        <v>0</v>
      </c>
      <c r="C215" s="216">
        <f>'2.2.1 Rohstoff-Modell'!$A$60</f>
        <v>0</v>
      </c>
      <c r="D215" s="217">
        <f>'2.2.1 Rohstoff-Modell'!$B60</f>
        <v>2023</v>
      </c>
      <c r="E215" s="238">
        <f>'2.2.1 Rohstoff-Modell'!$C60</f>
        <v>0</v>
      </c>
      <c r="F215" s="217">
        <f>'2.2.1 Rohstoff-Modell'!$D60</f>
        <v>0</v>
      </c>
      <c r="G215" s="217">
        <f>'2.2.1 Rohstoff-Modell'!$E60</f>
        <v>0</v>
      </c>
      <c r="H215" s="217">
        <f>'2.2.1 Rohstoff-Modell'!$F60</f>
        <v>0</v>
      </c>
      <c r="I215" s="219">
        <f>'2.2.1 Rohstoff-Modell'!$G60</f>
        <v>0</v>
      </c>
      <c r="J215" s="216">
        <f>'2.2.1 Rohstoff-Modell'!$H60</f>
        <v>0</v>
      </c>
      <c r="K215" s="216">
        <f>'2.2.1 Rohstoff-Modell'!$I60</f>
        <v>0</v>
      </c>
      <c r="L215" s="209">
        <f>'2.2.1 Rohstoff-Modell'!$J60</f>
        <v>0</v>
      </c>
      <c r="M215" s="219">
        <f>'2.2.1 Rohstoff-Modell'!$K60</f>
        <v>0</v>
      </c>
    </row>
    <row r="216" spans="2:13" ht="14.25">
      <c r="B216" s="209">
        <f>'1 Unternehmensangaben'!$A$12</f>
        <v>0</v>
      </c>
      <c r="C216" s="219">
        <f>'2.2.1 Rohstoff-Modell'!$A$60</f>
        <v>0</v>
      </c>
      <c r="D216" s="217">
        <f>'2.2.1 Rohstoff-Modell'!$B61</f>
        <v>2024</v>
      </c>
      <c r="E216" s="227">
        <f>'2.2.1 Rohstoff-Modell'!$C61</f>
        <v>0</v>
      </c>
      <c r="F216" s="220">
        <f>'2.2.1 Rohstoff-Modell'!$D61</f>
        <v>0</v>
      </c>
      <c r="G216" s="220">
        <f>'2.2.1 Rohstoff-Modell'!$E61</f>
        <v>0</v>
      </c>
      <c r="H216" s="217">
        <f>'2.2.1 Rohstoff-Modell'!$F61</f>
        <v>0</v>
      </c>
      <c r="I216" s="209">
        <f>'2.2.1 Rohstoff-Modell'!$G61</f>
        <v>0</v>
      </c>
      <c r="J216" s="219">
        <f>'2.2.1 Rohstoff-Modell'!$H61</f>
        <v>0</v>
      </c>
      <c r="K216" s="216">
        <f>'2.2.1 Rohstoff-Modell'!$I61</f>
        <v>0</v>
      </c>
      <c r="L216" s="209">
        <f>'2.2.1 Rohstoff-Modell'!$J61</f>
        <v>0</v>
      </c>
      <c r="M216" s="209">
        <f>'2.2.1 Rohstoff-Modell'!$K61</f>
        <v>0</v>
      </c>
    </row>
    <row r="217" spans="2:13" ht="14.25">
      <c r="B217" s="219">
        <f>'1 Unternehmensangaben'!$A$12</f>
        <v>0</v>
      </c>
      <c r="C217" s="216">
        <f>'2.2.1 Rohstoff-Modell'!$A$60</f>
        <v>0</v>
      </c>
      <c r="D217" s="217">
        <f>'2.2.1 Rohstoff-Modell'!$B62</f>
        <v>2025</v>
      </c>
      <c r="E217" s="238">
        <f>'2.2.1 Rohstoff-Modell'!$C62</f>
        <v>0</v>
      </c>
      <c r="F217" s="217">
        <f>'2.2.1 Rohstoff-Modell'!$D62</f>
        <v>0</v>
      </c>
      <c r="G217" s="217">
        <f>'2.2.1 Rohstoff-Modell'!$E62</f>
        <v>0</v>
      </c>
      <c r="H217" s="217">
        <f>'2.2.1 Rohstoff-Modell'!$F62</f>
        <v>0</v>
      </c>
      <c r="I217" s="219">
        <f>'2.2.1 Rohstoff-Modell'!$G62</f>
        <v>0</v>
      </c>
      <c r="J217" s="216">
        <f>'2.2.1 Rohstoff-Modell'!$H62</f>
        <v>0</v>
      </c>
      <c r="K217" s="216">
        <f>'2.2.1 Rohstoff-Modell'!$I62</f>
        <v>0</v>
      </c>
      <c r="L217" s="209">
        <f>'2.2.1 Rohstoff-Modell'!$J62</f>
        <v>0</v>
      </c>
      <c r="M217" s="219">
        <f>'2.2.1 Rohstoff-Modell'!$K62</f>
        <v>0</v>
      </c>
    </row>
    <row r="218" spans="2:13" ht="14.25">
      <c r="B218" s="209">
        <f>'1 Unternehmensangaben'!$A$12</f>
        <v>0</v>
      </c>
      <c r="C218" s="219">
        <f>'2.2.1 Rohstoff-Modell'!$A$63</f>
        <v>0</v>
      </c>
      <c r="D218" s="217">
        <f>'2.2.1 Rohstoff-Modell'!$B63</f>
        <v>2023</v>
      </c>
      <c r="E218" s="227">
        <f>'2.2.1 Rohstoff-Modell'!$C63</f>
        <v>0</v>
      </c>
      <c r="F218" s="220">
        <f>'2.2.1 Rohstoff-Modell'!$D63</f>
        <v>0</v>
      </c>
      <c r="G218" s="220">
        <f>'2.2.1 Rohstoff-Modell'!$E63</f>
        <v>0</v>
      </c>
      <c r="H218" s="217">
        <f>'2.2.1 Rohstoff-Modell'!$F63</f>
        <v>0</v>
      </c>
      <c r="I218" s="209">
        <f>'2.2.1 Rohstoff-Modell'!$G63</f>
        <v>0</v>
      </c>
      <c r="J218" s="219">
        <f>'2.2.1 Rohstoff-Modell'!$H63</f>
        <v>0</v>
      </c>
      <c r="K218" s="216">
        <f>'2.2.1 Rohstoff-Modell'!$I63</f>
        <v>0</v>
      </c>
      <c r="L218" s="209">
        <f>'2.2.1 Rohstoff-Modell'!$J63</f>
        <v>0</v>
      </c>
      <c r="M218" s="209">
        <f>'2.2.1 Rohstoff-Modell'!$K63</f>
        <v>0</v>
      </c>
    </row>
    <row r="219" spans="2:13" ht="14.25">
      <c r="B219" s="219">
        <f>'1 Unternehmensangaben'!$A$12</f>
        <v>0</v>
      </c>
      <c r="C219" s="216">
        <f>'2.2.1 Rohstoff-Modell'!$A$63</f>
        <v>0</v>
      </c>
      <c r="D219" s="217">
        <f>'2.2.1 Rohstoff-Modell'!$B64</f>
        <v>2024</v>
      </c>
      <c r="E219" s="238">
        <f>'2.2.1 Rohstoff-Modell'!$C64</f>
        <v>0</v>
      </c>
      <c r="F219" s="217">
        <f>'2.2.1 Rohstoff-Modell'!$D64</f>
        <v>0</v>
      </c>
      <c r="G219" s="217">
        <f>'2.2.1 Rohstoff-Modell'!$E64</f>
        <v>0</v>
      </c>
      <c r="H219" s="217">
        <f>'2.2.1 Rohstoff-Modell'!$F64</f>
        <v>0</v>
      </c>
      <c r="I219" s="219">
        <f>'2.2.1 Rohstoff-Modell'!$G64</f>
        <v>0</v>
      </c>
      <c r="J219" s="216">
        <f>'2.2.1 Rohstoff-Modell'!$H64</f>
        <v>0</v>
      </c>
      <c r="K219" s="216">
        <f>'2.2.1 Rohstoff-Modell'!$I64</f>
        <v>0</v>
      </c>
      <c r="L219" s="209">
        <f>'2.2.1 Rohstoff-Modell'!$J64</f>
        <v>0</v>
      </c>
      <c r="M219" s="219">
        <f>'2.2.1 Rohstoff-Modell'!$K64</f>
        <v>0</v>
      </c>
    </row>
    <row r="220" spans="2:13" ht="14.25">
      <c r="B220" s="209">
        <f>'1 Unternehmensangaben'!$A$12</f>
        <v>0</v>
      </c>
      <c r="C220" s="219">
        <f>'2.2.1 Rohstoff-Modell'!$A$63</f>
        <v>0</v>
      </c>
      <c r="D220" s="217">
        <f>'2.2.1 Rohstoff-Modell'!$B65</f>
        <v>2025</v>
      </c>
      <c r="E220" s="227">
        <f>'2.2.1 Rohstoff-Modell'!$C65</f>
        <v>0</v>
      </c>
      <c r="F220" s="220">
        <f>'2.2.1 Rohstoff-Modell'!$D65</f>
        <v>0</v>
      </c>
      <c r="G220" s="220">
        <f>'2.2.1 Rohstoff-Modell'!$E65</f>
        <v>0</v>
      </c>
      <c r="H220" s="217">
        <f>'2.2.1 Rohstoff-Modell'!$F65</f>
        <v>0</v>
      </c>
      <c r="I220" s="209">
        <f>'2.2.1 Rohstoff-Modell'!$G65</f>
        <v>0</v>
      </c>
      <c r="J220" s="219">
        <f>'2.2.1 Rohstoff-Modell'!$H65</f>
        <v>0</v>
      </c>
      <c r="K220" s="216">
        <f>'2.2.1 Rohstoff-Modell'!$I65</f>
        <v>0</v>
      </c>
      <c r="L220" s="209">
        <f>'2.2.1 Rohstoff-Modell'!$J65</f>
        <v>0</v>
      </c>
      <c r="M220" s="209">
        <f>'2.2.1 Rohstoff-Modell'!$K65</f>
        <v>0</v>
      </c>
    </row>
    <row r="221" spans="2:13" ht="14.25">
      <c r="B221" s="219">
        <f>'1 Unternehmensangaben'!$A$12</f>
        <v>0</v>
      </c>
      <c r="C221" s="216">
        <f>'2.2.1 Rohstoff-Modell'!$A$66</f>
        <v>0</v>
      </c>
      <c r="D221" s="217">
        <f>'2.2.1 Rohstoff-Modell'!$B66</f>
        <v>2023</v>
      </c>
      <c r="E221" s="238">
        <f>'2.2.1 Rohstoff-Modell'!$C66</f>
        <v>0</v>
      </c>
      <c r="F221" s="217">
        <f>'2.2.1 Rohstoff-Modell'!$D66</f>
        <v>0</v>
      </c>
      <c r="G221" s="217">
        <f>'2.2.1 Rohstoff-Modell'!$E66</f>
        <v>0</v>
      </c>
      <c r="H221" s="217">
        <f>'2.2.1 Rohstoff-Modell'!$F66</f>
        <v>0</v>
      </c>
      <c r="I221" s="219">
        <f>'2.2.1 Rohstoff-Modell'!$G66</f>
        <v>0</v>
      </c>
      <c r="J221" s="216">
        <f>'2.2.1 Rohstoff-Modell'!$H66</f>
        <v>0</v>
      </c>
      <c r="K221" s="216">
        <f>'2.2.1 Rohstoff-Modell'!$I66</f>
        <v>0</v>
      </c>
      <c r="L221" s="209">
        <f>'2.2.1 Rohstoff-Modell'!$J66</f>
        <v>0</v>
      </c>
      <c r="M221" s="219">
        <f>'2.2.1 Rohstoff-Modell'!$K66</f>
        <v>0</v>
      </c>
    </row>
    <row r="222" spans="2:13" ht="14.25">
      <c r="B222" s="209">
        <f>'1 Unternehmensangaben'!$A$12</f>
        <v>0</v>
      </c>
      <c r="C222" s="219">
        <f>'2.2.1 Rohstoff-Modell'!$A$66</f>
        <v>0</v>
      </c>
      <c r="D222" s="217">
        <f>'2.2.1 Rohstoff-Modell'!$B67</f>
        <v>2024</v>
      </c>
      <c r="E222" s="227">
        <f>'2.2.1 Rohstoff-Modell'!$C67</f>
        <v>0</v>
      </c>
      <c r="F222" s="220">
        <f>'2.2.1 Rohstoff-Modell'!$D67</f>
        <v>0</v>
      </c>
      <c r="G222" s="220">
        <f>'2.2.1 Rohstoff-Modell'!$E67</f>
        <v>0</v>
      </c>
      <c r="H222" s="217">
        <f>'2.2.1 Rohstoff-Modell'!$F67</f>
        <v>0</v>
      </c>
      <c r="I222" s="209">
        <f>'2.2.1 Rohstoff-Modell'!$G67</f>
        <v>0</v>
      </c>
      <c r="J222" s="219">
        <f>'2.2.1 Rohstoff-Modell'!$H67</f>
        <v>0</v>
      </c>
      <c r="K222" s="216">
        <f>'2.2.1 Rohstoff-Modell'!$I67</f>
        <v>0</v>
      </c>
      <c r="L222" s="209">
        <f>'2.2.1 Rohstoff-Modell'!$J67</f>
        <v>0</v>
      </c>
      <c r="M222" s="209">
        <f>'2.2.1 Rohstoff-Modell'!$K67</f>
        <v>0</v>
      </c>
    </row>
    <row r="223" spans="2:13" ht="14.25">
      <c r="B223" s="219">
        <f>'1 Unternehmensangaben'!$A$12</f>
        <v>0</v>
      </c>
      <c r="C223" s="216">
        <f>'2.2.1 Rohstoff-Modell'!$A$66</f>
        <v>0</v>
      </c>
      <c r="D223" s="217">
        <f>'2.2.1 Rohstoff-Modell'!$B68</f>
        <v>2025</v>
      </c>
      <c r="E223" s="238">
        <f>'2.2.1 Rohstoff-Modell'!$C68</f>
        <v>0</v>
      </c>
      <c r="F223" s="217">
        <f>'2.2.1 Rohstoff-Modell'!$D68</f>
        <v>0</v>
      </c>
      <c r="G223" s="217">
        <f>'2.2.1 Rohstoff-Modell'!$E68</f>
        <v>0</v>
      </c>
      <c r="H223" s="217">
        <f>'2.2.1 Rohstoff-Modell'!$F68</f>
        <v>0</v>
      </c>
      <c r="I223" s="219">
        <f>'2.2.1 Rohstoff-Modell'!$G68</f>
        <v>0</v>
      </c>
      <c r="J223" s="216">
        <f>'2.2.1 Rohstoff-Modell'!$H68</f>
        <v>0</v>
      </c>
      <c r="K223" s="216">
        <f>'2.2.1 Rohstoff-Modell'!$I68</f>
        <v>0</v>
      </c>
      <c r="L223" s="209">
        <f>'2.2.1 Rohstoff-Modell'!$J68</f>
        <v>0</v>
      </c>
      <c r="M223" s="219">
        <f>'2.2.1 Rohstoff-Modell'!$K68</f>
        <v>0</v>
      </c>
    </row>
    <row r="224" spans="2:13" ht="14.25">
      <c r="B224" s="209">
        <f>'1 Unternehmensangaben'!$A$12</f>
        <v>0</v>
      </c>
      <c r="C224" s="219">
        <f>'2.2.1 Rohstoff-Modell'!$A$69</f>
        <v>0</v>
      </c>
      <c r="D224" s="217">
        <f>'2.2.1 Rohstoff-Modell'!$B69</f>
        <v>2023</v>
      </c>
      <c r="E224" s="227">
        <f>'2.2.1 Rohstoff-Modell'!$C69</f>
        <v>0</v>
      </c>
      <c r="F224" s="220">
        <f>'2.2.1 Rohstoff-Modell'!$D69</f>
        <v>0</v>
      </c>
      <c r="G224" s="220">
        <f>'2.2.1 Rohstoff-Modell'!$E69</f>
        <v>0</v>
      </c>
      <c r="H224" s="217">
        <f>'2.2.1 Rohstoff-Modell'!$F69</f>
        <v>0</v>
      </c>
      <c r="I224" s="209">
        <f>'2.2.1 Rohstoff-Modell'!$G69</f>
        <v>0</v>
      </c>
      <c r="J224" s="219">
        <f>'2.2.1 Rohstoff-Modell'!$H69</f>
        <v>0</v>
      </c>
      <c r="K224" s="216">
        <f>'2.2.1 Rohstoff-Modell'!$I69</f>
        <v>0</v>
      </c>
      <c r="L224" s="209">
        <f>'2.2.1 Rohstoff-Modell'!$J69</f>
        <v>0</v>
      </c>
      <c r="M224" s="209">
        <f>'2.2.1 Rohstoff-Modell'!$K69</f>
        <v>0</v>
      </c>
    </row>
    <row r="225" spans="2:13" ht="14.25">
      <c r="B225" s="219">
        <f>'1 Unternehmensangaben'!$A$12</f>
        <v>0</v>
      </c>
      <c r="C225" s="216">
        <f>'2.2.1 Rohstoff-Modell'!$A$69</f>
        <v>0</v>
      </c>
      <c r="D225" s="217">
        <f>'2.2.1 Rohstoff-Modell'!$B70</f>
        <v>2024</v>
      </c>
      <c r="E225" s="238">
        <f>'2.2.1 Rohstoff-Modell'!$C70</f>
        <v>0</v>
      </c>
      <c r="F225" s="217">
        <f>'2.2.1 Rohstoff-Modell'!$D70</f>
        <v>0</v>
      </c>
      <c r="G225" s="217">
        <f>'2.2.1 Rohstoff-Modell'!$E70</f>
        <v>0</v>
      </c>
      <c r="H225" s="217">
        <f>'2.2.1 Rohstoff-Modell'!$F70</f>
        <v>0</v>
      </c>
      <c r="I225" s="219">
        <f>'2.2.1 Rohstoff-Modell'!$G70</f>
        <v>0</v>
      </c>
      <c r="J225" s="216">
        <f>'2.2.1 Rohstoff-Modell'!$H70</f>
        <v>0</v>
      </c>
      <c r="K225" s="216">
        <f>'2.2.1 Rohstoff-Modell'!$I70</f>
        <v>0</v>
      </c>
      <c r="L225" s="209">
        <f>'2.2.1 Rohstoff-Modell'!$J70</f>
        <v>0</v>
      </c>
      <c r="M225" s="219">
        <f>'2.2.1 Rohstoff-Modell'!$K70</f>
        <v>0</v>
      </c>
    </row>
    <row r="226" spans="2:13" ht="14.25">
      <c r="B226" s="209">
        <f>'1 Unternehmensangaben'!$A$12</f>
        <v>0</v>
      </c>
      <c r="C226" s="219">
        <f>'2.2.1 Rohstoff-Modell'!$A$69</f>
        <v>0</v>
      </c>
      <c r="D226" s="217">
        <f>'2.2.1 Rohstoff-Modell'!$B71</f>
        <v>2025</v>
      </c>
      <c r="E226" s="227">
        <f>'2.2.1 Rohstoff-Modell'!$C71</f>
        <v>0</v>
      </c>
      <c r="F226" s="220">
        <f>'2.2.1 Rohstoff-Modell'!$D71</f>
        <v>0</v>
      </c>
      <c r="G226" s="220">
        <f>'2.2.1 Rohstoff-Modell'!$E71</f>
        <v>0</v>
      </c>
      <c r="H226" s="217">
        <f>'2.2.1 Rohstoff-Modell'!$F71</f>
        <v>0</v>
      </c>
      <c r="I226" s="209">
        <f>'2.2.1 Rohstoff-Modell'!$G71</f>
        <v>0</v>
      </c>
      <c r="J226" s="219">
        <f>'2.2.1 Rohstoff-Modell'!$H71</f>
        <v>0</v>
      </c>
      <c r="K226" s="216">
        <f>'2.2.1 Rohstoff-Modell'!$I71</f>
        <v>0</v>
      </c>
      <c r="L226" s="209">
        <f>'2.2.1 Rohstoff-Modell'!$J71</f>
        <v>0</v>
      </c>
      <c r="M226" s="209">
        <f>'2.2.1 Rohstoff-Modell'!$K71</f>
        <v>0</v>
      </c>
    </row>
    <row r="227" spans="2:13" ht="14.25">
      <c r="B227" s="219">
        <f>'1 Unternehmensangaben'!$A$12</f>
        <v>0</v>
      </c>
      <c r="C227" s="216">
        <f>'2.2.1 Rohstoff-Modell'!$A$72</f>
        <v>0</v>
      </c>
      <c r="D227" s="217">
        <f>'2.2.1 Rohstoff-Modell'!$B72</f>
        <v>2023</v>
      </c>
      <c r="E227" s="238">
        <f>'2.2.1 Rohstoff-Modell'!$C72</f>
        <v>0</v>
      </c>
      <c r="F227" s="217">
        <f>'2.2.1 Rohstoff-Modell'!$D72</f>
        <v>0</v>
      </c>
      <c r="G227" s="217">
        <f>'2.2.1 Rohstoff-Modell'!$E72</f>
        <v>0</v>
      </c>
      <c r="H227" s="217">
        <f>'2.2.1 Rohstoff-Modell'!$F72</f>
        <v>0</v>
      </c>
      <c r="I227" s="219">
        <f>'2.2.1 Rohstoff-Modell'!$G72</f>
        <v>0</v>
      </c>
      <c r="J227" s="216">
        <f>'2.2.1 Rohstoff-Modell'!$H72</f>
        <v>0</v>
      </c>
      <c r="K227" s="216">
        <f>'2.2.1 Rohstoff-Modell'!$I72</f>
        <v>0</v>
      </c>
      <c r="L227" s="209">
        <f>'2.2.1 Rohstoff-Modell'!$J72</f>
        <v>0</v>
      </c>
      <c r="M227" s="219">
        <f>'2.2.1 Rohstoff-Modell'!$K72</f>
        <v>0</v>
      </c>
    </row>
    <row r="228" spans="2:13" ht="14.25">
      <c r="B228" s="209">
        <f>'1 Unternehmensangaben'!$A$12</f>
        <v>0</v>
      </c>
      <c r="C228" s="219">
        <f>'2.2.1 Rohstoff-Modell'!$A$72</f>
        <v>0</v>
      </c>
      <c r="D228" s="217">
        <f>'2.2.1 Rohstoff-Modell'!$B73</f>
        <v>2024</v>
      </c>
      <c r="E228" s="227">
        <f>'2.2.1 Rohstoff-Modell'!$C73</f>
        <v>0</v>
      </c>
      <c r="F228" s="220">
        <f>'2.2.1 Rohstoff-Modell'!$D73</f>
        <v>0</v>
      </c>
      <c r="G228" s="220">
        <f>'2.2.1 Rohstoff-Modell'!$E73</f>
        <v>0</v>
      </c>
      <c r="H228" s="217">
        <f>'2.2.1 Rohstoff-Modell'!$F73</f>
        <v>0</v>
      </c>
      <c r="I228" s="209">
        <f>'2.2.1 Rohstoff-Modell'!$G73</f>
        <v>0</v>
      </c>
      <c r="J228" s="219">
        <f>'2.2.1 Rohstoff-Modell'!$H73</f>
        <v>0</v>
      </c>
      <c r="K228" s="216">
        <f>'2.2.1 Rohstoff-Modell'!$I73</f>
        <v>0</v>
      </c>
      <c r="L228" s="209">
        <f>'2.2.1 Rohstoff-Modell'!$J73</f>
        <v>0</v>
      </c>
      <c r="M228" s="209">
        <f>'2.2.1 Rohstoff-Modell'!$K73</f>
        <v>0</v>
      </c>
    </row>
    <row r="229" spans="2:13" ht="14.25">
      <c r="B229" s="219">
        <f>'1 Unternehmensangaben'!$A$12</f>
        <v>0</v>
      </c>
      <c r="C229" s="216">
        <f>'2.2.1 Rohstoff-Modell'!$A$72</f>
        <v>0</v>
      </c>
      <c r="D229" s="217">
        <f>'2.2.1 Rohstoff-Modell'!$B74</f>
        <v>2025</v>
      </c>
      <c r="E229" s="238">
        <f>'2.2.1 Rohstoff-Modell'!$C74</f>
        <v>0</v>
      </c>
      <c r="F229" s="217">
        <f>'2.2.1 Rohstoff-Modell'!$D74</f>
        <v>0</v>
      </c>
      <c r="G229" s="217">
        <f>'2.2.1 Rohstoff-Modell'!$E74</f>
        <v>0</v>
      </c>
      <c r="H229" s="217">
        <f>'2.2.1 Rohstoff-Modell'!$F74</f>
        <v>0</v>
      </c>
      <c r="I229" s="219">
        <f>'2.2.1 Rohstoff-Modell'!$G74</f>
        <v>0</v>
      </c>
      <c r="J229" s="216">
        <f>'2.2.1 Rohstoff-Modell'!$H74</f>
        <v>0</v>
      </c>
      <c r="K229" s="216">
        <f>'2.2.1 Rohstoff-Modell'!$I74</f>
        <v>0</v>
      </c>
      <c r="L229" s="209">
        <f>'2.2.1 Rohstoff-Modell'!$J74</f>
        <v>0</v>
      </c>
      <c r="M229" s="219">
        <f>'2.2.1 Rohstoff-Modell'!$K74</f>
        <v>0</v>
      </c>
    </row>
    <row r="230" spans="2:13" ht="14.25">
      <c r="B230" s="209">
        <f>'1 Unternehmensangaben'!$A$12</f>
        <v>0</v>
      </c>
      <c r="C230" s="219">
        <f>'2.2.1 Rohstoff-Modell'!$A$75</f>
        <v>0</v>
      </c>
      <c r="D230" s="217">
        <f>'2.2.1 Rohstoff-Modell'!$B75</f>
        <v>2023</v>
      </c>
      <c r="E230" s="227">
        <f>'2.2.1 Rohstoff-Modell'!$C75</f>
        <v>0</v>
      </c>
      <c r="F230" s="220">
        <f>'2.2.1 Rohstoff-Modell'!$D75</f>
        <v>0</v>
      </c>
      <c r="G230" s="220">
        <f>'2.2.1 Rohstoff-Modell'!$E75</f>
        <v>0</v>
      </c>
      <c r="H230" s="217">
        <f>'2.2.1 Rohstoff-Modell'!$F75</f>
        <v>0</v>
      </c>
      <c r="I230" s="209">
        <f>'2.2.1 Rohstoff-Modell'!$G75</f>
        <v>0</v>
      </c>
      <c r="J230" s="219">
        <f>'2.2.1 Rohstoff-Modell'!$H75</f>
        <v>0</v>
      </c>
      <c r="K230" s="216">
        <f>'2.2.1 Rohstoff-Modell'!$I75</f>
        <v>0</v>
      </c>
      <c r="L230" s="209">
        <f>'2.2.1 Rohstoff-Modell'!$J75</f>
        <v>0</v>
      </c>
      <c r="M230" s="209">
        <f>'2.2.1 Rohstoff-Modell'!$K75</f>
        <v>0</v>
      </c>
    </row>
    <row r="231" spans="2:13" ht="14.25">
      <c r="B231" s="219">
        <f>'1 Unternehmensangaben'!$A$12</f>
        <v>0</v>
      </c>
      <c r="C231" s="216">
        <f>'2.2.1 Rohstoff-Modell'!$A$75</f>
        <v>0</v>
      </c>
      <c r="D231" s="217">
        <f>'2.2.1 Rohstoff-Modell'!$B76</f>
        <v>2024</v>
      </c>
      <c r="E231" s="238">
        <f>'2.2.1 Rohstoff-Modell'!$C76</f>
        <v>0</v>
      </c>
      <c r="F231" s="217">
        <f>'2.2.1 Rohstoff-Modell'!$D76</f>
        <v>0</v>
      </c>
      <c r="G231" s="217">
        <f>'2.2.1 Rohstoff-Modell'!$E76</f>
        <v>0</v>
      </c>
      <c r="H231" s="217">
        <f>'2.2.1 Rohstoff-Modell'!$F76</f>
        <v>0</v>
      </c>
      <c r="I231" s="219">
        <f>'2.2.1 Rohstoff-Modell'!$G76</f>
        <v>0</v>
      </c>
      <c r="J231" s="216">
        <f>'2.2.1 Rohstoff-Modell'!$H76</f>
        <v>0</v>
      </c>
      <c r="K231" s="216">
        <f>'2.2.1 Rohstoff-Modell'!$I76</f>
        <v>0</v>
      </c>
      <c r="L231" s="209">
        <f>'2.2.1 Rohstoff-Modell'!$J76</f>
        <v>0</v>
      </c>
      <c r="M231" s="219">
        <f>'2.2.1 Rohstoff-Modell'!$K76</f>
        <v>0</v>
      </c>
    </row>
    <row r="232" spans="2:13" ht="14.25">
      <c r="B232" s="209">
        <f>'1 Unternehmensangaben'!$A$12</f>
        <v>0</v>
      </c>
      <c r="C232" s="219">
        <f>'2.2.1 Rohstoff-Modell'!$A$75</f>
        <v>0</v>
      </c>
      <c r="D232" s="217">
        <f>'2.2.1 Rohstoff-Modell'!$B77</f>
        <v>2025</v>
      </c>
      <c r="E232" s="227">
        <f>'2.2.1 Rohstoff-Modell'!$C77</f>
        <v>0</v>
      </c>
      <c r="F232" s="220">
        <f>'2.2.1 Rohstoff-Modell'!$D77</f>
        <v>0</v>
      </c>
      <c r="G232" s="220">
        <f>'2.2.1 Rohstoff-Modell'!$E77</f>
        <v>0</v>
      </c>
      <c r="H232" s="217">
        <f>'2.2.1 Rohstoff-Modell'!$F77</f>
        <v>0</v>
      </c>
      <c r="I232" s="209">
        <f>'2.2.1 Rohstoff-Modell'!$G77</f>
        <v>0</v>
      </c>
      <c r="J232" s="219">
        <f>'2.2.1 Rohstoff-Modell'!$H77</f>
        <v>0</v>
      </c>
      <c r="K232" s="216">
        <f>'2.2.1 Rohstoff-Modell'!$I77</f>
        <v>0</v>
      </c>
      <c r="L232" s="209">
        <f>'2.2.1 Rohstoff-Modell'!$J77</f>
        <v>0</v>
      </c>
      <c r="M232" s="209">
        <f>'2.2.1 Rohstoff-Modell'!$K77</f>
        <v>0</v>
      </c>
    </row>
    <row r="233" spans="2:13" ht="14.25">
      <c r="B233" s="219">
        <f>'1 Unternehmensangaben'!$A$12</f>
        <v>0</v>
      </c>
      <c r="C233" s="216">
        <f>'2.2.1 Rohstoff-Modell'!$A$78</f>
        <v>0</v>
      </c>
      <c r="D233" s="217">
        <f>'2.2.1 Rohstoff-Modell'!$B78</f>
        <v>2023</v>
      </c>
      <c r="E233" s="238">
        <f>'2.2.1 Rohstoff-Modell'!$C78</f>
        <v>0</v>
      </c>
      <c r="F233" s="217">
        <f>'2.2.1 Rohstoff-Modell'!$D78</f>
        <v>0</v>
      </c>
      <c r="G233" s="217">
        <f>'2.2.1 Rohstoff-Modell'!$E78</f>
        <v>0</v>
      </c>
      <c r="H233" s="217">
        <f>'2.2.1 Rohstoff-Modell'!$F78</f>
        <v>0</v>
      </c>
      <c r="I233" s="219">
        <f>'2.2.1 Rohstoff-Modell'!$G78</f>
        <v>0</v>
      </c>
      <c r="J233" s="216">
        <f>'2.2.1 Rohstoff-Modell'!$H78</f>
        <v>0</v>
      </c>
      <c r="K233" s="216">
        <f>'2.2.1 Rohstoff-Modell'!$I78</f>
        <v>0</v>
      </c>
      <c r="L233" s="209">
        <f>'2.2.1 Rohstoff-Modell'!$J78</f>
        <v>0</v>
      </c>
      <c r="M233" s="219">
        <f>'2.2.1 Rohstoff-Modell'!$K78</f>
        <v>0</v>
      </c>
    </row>
    <row r="234" spans="2:13" ht="14.25">
      <c r="B234" s="209">
        <f>'1 Unternehmensangaben'!$A$12</f>
        <v>0</v>
      </c>
      <c r="C234" s="219">
        <f>'2.2.1 Rohstoff-Modell'!$A$78</f>
        <v>0</v>
      </c>
      <c r="D234" s="217">
        <f>'2.2.1 Rohstoff-Modell'!$B79</f>
        <v>2024</v>
      </c>
      <c r="E234" s="227">
        <f>'2.2.1 Rohstoff-Modell'!$C79</f>
        <v>0</v>
      </c>
      <c r="F234" s="220">
        <f>'2.2.1 Rohstoff-Modell'!$D79</f>
        <v>0</v>
      </c>
      <c r="G234" s="220">
        <f>'2.2.1 Rohstoff-Modell'!$E79</f>
        <v>0</v>
      </c>
      <c r="H234" s="217">
        <f>'2.2.1 Rohstoff-Modell'!$F79</f>
        <v>0</v>
      </c>
      <c r="I234" s="209">
        <f>'2.2.1 Rohstoff-Modell'!$G79</f>
        <v>0</v>
      </c>
      <c r="J234" s="219">
        <f>'2.2.1 Rohstoff-Modell'!$H79</f>
        <v>0</v>
      </c>
      <c r="K234" s="216">
        <f>'2.2.1 Rohstoff-Modell'!$I79</f>
        <v>0</v>
      </c>
      <c r="L234" s="209">
        <f>'2.2.1 Rohstoff-Modell'!$J79</f>
        <v>0</v>
      </c>
      <c r="M234" s="209">
        <f>'2.2.1 Rohstoff-Modell'!$K79</f>
        <v>0</v>
      </c>
    </row>
    <row r="235" spans="2:13" ht="14.25">
      <c r="B235" s="219">
        <f>'1 Unternehmensangaben'!$A$12</f>
        <v>0</v>
      </c>
      <c r="C235" s="216">
        <f>'2.2.1 Rohstoff-Modell'!$A$78</f>
        <v>0</v>
      </c>
      <c r="D235" s="217">
        <f>'2.2.1 Rohstoff-Modell'!$B80</f>
        <v>2025</v>
      </c>
      <c r="E235" s="238">
        <f>'2.2.1 Rohstoff-Modell'!$C80</f>
        <v>0</v>
      </c>
      <c r="F235" s="217">
        <f>'2.2.1 Rohstoff-Modell'!$D80</f>
        <v>0</v>
      </c>
      <c r="G235" s="217">
        <f>'2.2.1 Rohstoff-Modell'!$E80</f>
        <v>0</v>
      </c>
      <c r="H235" s="217">
        <f>'2.2.1 Rohstoff-Modell'!$F80</f>
        <v>0</v>
      </c>
      <c r="I235" s="219">
        <f>'2.2.1 Rohstoff-Modell'!$G80</f>
        <v>0</v>
      </c>
      <c r="J235" s="216">
        <f>'2.2.1 Rohstoff-Modell'!$H80</f>
        <v>0</v>
      </c>
      <c r="K235" s="216">
        <f>'2.2.1 Rohstoff-Modell'!$I80</f>
        <v>0</v>
      </c>
      <c r="L235" s="209">
        <f>'2.2.1 Rohstoff-Modell'!$J80</f>
        <v>0</v>
      </c>
      <c r="M235" s="219">
        <f>'2.2.1 Rohstoff-Modell'!$K80</f>
        <v>0</v>
      </c>
    </row>
    <row r="236" spans="2:13" ht="14.25">
      <c r="B236" s="209">
        <f>'1 Unternehmensangaben'!$A$12</f>
        <v>0</v>
      </c>
      <c r="C236" s="219">
        <f>'2.2.1 Rohstoff-Modell'!$A$81</f>
        <v>0</v>
      </c>
      <c r="D236" s="217">
        <f>'2.2.1 Rohstoff-Modell'!$B81</f>
        <v>2023</v>
      </c>
      <c r="E236" s="227">
        <f>'2.2.1 Rohstoff-Modell'!$C81</f>
        <v>0</v>
      </c>
      <c r="F236" s="220">
        <f>'2.2.1 Rohstoff-Modell'!$D81</f>
        <v>0</v>
      </c>
      <c r="G236" s="220">
        <f>'2.2.1 Rohstoff-Modell'!$E81</f>
        <v>0</v>
      </c>
      <c r="H236" s="217">
        <f>'2.2.1 Rohstoff-Modell'!$F81</f>
        <v>0</v>
      </c>
      <c r="I236" s="209">
        <f>'2.2.1 Rohstoff-Modell'!$G81</f>
        <v>0</v>
      </c>
      <c r="J236" s="219">
        <f>'2.2.1 Rohstoff-Modell'!$H81</f>
        <v>0</v>
      </c>
      <c r="K236" s="216">
        <f>'2.2.1 Rohstoff-Modell'!$I81</f>
        <v>0</v>
      </c>
      <c r="L236" s="209">
        <f>'2.2.1 Rohstoff-Modell'!$J81</f>
        <v>0</v>
      </c>
      <c r="M236" s="209">
        <f>'2.2.1 Rohstoff-Modell'!$K81</f>
        <v>0</v>
      </c>
    </row>
    <row r="237" spans="2:13" ht="14.25">
      <c r="B237" s="219">
        <f>'1 Unternehmensangaben'!$A$12</f>
        <v>0</v>
      </c>
      <c r="C237" s="216">
        <f>'2.2.1 Rohstoff-Modell'!$A$81</f>
        <v>0</v>
      </c>
      <c r="D237" s="217">
        <f>'2.2.1 Rohstoff-Modell'!$B82</f>
        <v>2024</v>
      </c>
      <c r="E237" s="238">
        <f>'2.2.1 Rohstoff-Modell'!$C82</f>
        <v>0</v>
      </c>
      <c r="F237" s="217">
        <f>'2.2.1 Rohstoff-Modell'!$D82</f>
        <v>0</v>
      </c>
      <c r="G237" s="217">
        <f>'2.2.1 Rohstoff-Modell'!$E82</f>
        <v>0</v>
      </c>
      <c r="H237" s="217">
        <f>'2.2.1 Rohstoff-Modell'!$F82</f>
        <v>0</v>
      </c>
      <c r="I237" s="219">
        <f>'2.2.1 Rohstoff-Modell'!$G82</f>
        <v>0</v>
      </c>
      <c r="J237" s="216">
        <f>'2.2.1 Rohstoff-Modell'!$H82</f>
        <v>0</v>
      </c>
      <c r="K237" s="216">
        <f>'2.2.1 Rohstoff-Modell'!$I82</f>
        <v>0</v>
      </c>
      <c r="L237" s="209">
        <f>'2.2.1 Rohstoff-Modell'!$J82</f>
        <v>0</v>
      </c>
      <c r="M237" s="219">
        <f>'2.2.1 Rohstoff-Modell'!$K82</f>
        <v>0</v>
      </c>
    </row>
    <row r="238" spans="2:13" ht="14.25">
      <c r="B238" s="209">
        <f>'1 Unternehmensangaben'!$A$12</f>
        <v>0</v>
      </c>
      <c r="C238" s="219">
        <f>'2.2.1 Rohstoff-Modell'!$A$81</f>
        <v>0</v>
      </c>
      <c r="D238" s="217">
        <f>'2.2.1 Rohstoff-Modell'!$B83</f>
        <v>2025</v>
      </c>
      <c r="E238" s="227">
        <f>'2.2.1 Rohstoff-Modell'!$C83</f>
        <v>0</v>
      </c>
      <c r="F238" s="220">
        <f>'2.2.1 Rohstoff-Modell'!$D83</f>
        <v>0</v>
      </c>
      <c r="G238" s="220">
        <f>'2.2.1 Rohstoff-Modell'!$E83</f>
        <v>0</v>
      </c>
      <c r="H238" s="217">
        <f>'2.2.1 Rohstoff-Modell'!$F83</f>
        <v>0</v>
      </c>
      <c r="I238" s="209">
        <f>'2.2.1 Rohstoff-Modell'!$G83</f>
        <v>0</v>
      </c>
      <c r="J238" s="219">
        <f>'2.2.1 Rohstoff-Modell'!$H83</f>
        <v>0</v>
      </c>
      <c r="K238" s="216">
        <f>'2.2.1 Rohstoff-Modell'!$I83</f>
        <v>0</v>
      </c>
      <c r="L238" s="209">
        <f>'2.2.1 Rohstoff-Modell'!$J83</f>
        <v>0</v>
      </c>
      <c r="M238" s="209">
        <f>'2.2.1 Rohstoff-Modell'!$K83</f>
        <v>0</v>
      </c>
    </row>
    <row r="239" spans="2:13" ht="14.25">
      <c r="B239" s="219">
        <f>'1 Unternehmensangaben'!$A$12</f>
        <v>0</v>
      </c>
      <c r="C239" s="216">
        <f>'2.2.1 Rohstoff-Modell'!$A$84</f>
        <v>0</v>
      </c>
      <c r="D239" s="217">
        <f>'2.2.1 Rohstoff-Modell'!$B84</f>
        <v>2023</v>
      </c>
      <c r="E239" s="238">
        <f>'2.2.1 Rohstoff-Modell'!$C84</f>
        <v>0</v>
      </c>
      <c r="F239" s="217">
        <f>'2.2.1 Rohstoff-Modell'!$D84</f>
        <v>0</v>
      </c>
      <c r="G239" s="217">
        <f>'2.2.1 Rohstoff-Modell'!$E84</f>
        <v>0</v>
      </c>
      <c r="H239" s="217">
        <f>'2.2.1 Rohstoff-Modell'!$F84</f>
        <v>0</v>
      </c>
      <c r="I239" s="219">
        <f>'2.2.1 Rohstoff-Modell'!$G84</f>
        <v>0</v>
      </c>
      <c r="J239" s="216">
        <f>'2.2.1 Rohstoff-Modell'!$H84</f>
        <v>0</v>
      </c>
      <c r="K239" s="216">
        <f>'2.2.1 Rohstoff-Modell'!$I84</f>
        <v>0</v>
      </c>
      <c r="L239" s="209">
        <f>'2.2.1 Rohstoff-Modell'!$J84</f>
        <v>0</v>
      </c>
      <c r="M239" s="219">
        <f>'2.2.1 Rohstoff-Modell'!$K84</f>
        <v>0</v>
      </c>
    </row>
    <row r="240" spans="2:13" ht="14.25">
      <c r="B240" s="209">
        <f>'1 Unternehmensangaben'!$A$12</f>
        <v>0</v>
      </c>
      <c r="C240" s="219">
        <f>'2.2.1 Rohstoff-Modell'!$A$84</f>
        <v>0</v>
      </c>
      <c r="D240" s="217">
        <f>'2.2.1 Rohstoff-Modell'!$B85</f>
        <v>2024</v>
      </c>
      <c r="E240" s="227">
        <f>'2.2.1 Rohstoff-Modell'!$C85</f>
        <v>0</v>
      </c>
      <c r="F240" s="220">
        <f>'2.2.1 Rohstoff-Modell'!$D85</f>
        <v>0</v>
      </c>
      <c r="G240" s="220">
        <f>'2.2.1 Rohstoff-Modell'!$E85</f>
        <v>0</v>
      </c>
      <c r="H240" s="217">
        <f>'2.2.1 Rohstoff-Modell'!$F85</f>
        <v>0</v>
      </c>
      <c r="I240" s="209">
        <f>'2.2.1 Rohstoff-Modell'!$G85</f>
        <v>0</v>
      </c>
      <c r="J240" s="219">
        <f>'2.2.1 Rohstoff-Modell'!$H85</f>
        <v>0</v>
      </c>
      <c r="K240" s="216">
        <f>'2.2.1 Rohstoff-Modell'!$I85</f>
        <v>0</v>
      </c>
      <c r="L240" s="209">
        <f>'2.2.1 Rohstoff-Modell'!$J85</f>
        <v>0</v>
      </c>
      <c r="M240" s="209">
        <f>'2.2.1 Rohstoff-Modell'!$K85</f>
        <v>0</v>
      </c>
    </row>
    <row r="241" spans="2:18" ht="14.25">
      <c r="B241" s="219">
        <f>'1 Unternehmensangaben'!$A$12</f>
        <v>0</v>
      </c>
      <c r="C241" s="216">
        <f>'2.2.1 Rohstoff-Modell'!$A$84</f>
        <v>0</v>
      </c>
      <c r="D241" s="217">
        <f>'2.2.1 Rohstoff-Modell'!$B86</f>
        <v>2025</v>
      </c>
      <c r="E241" s="238">
        <f>'2.2.1 Rohstoff-Modell'!$C86</f>
        <v>0</v>
      </c>
      <c r="F241" s="217">
        <f>'2.2.1 Rohstoff-Modell'!$D86</f>
        <v>0</v>
      </c>
      <c r="G241" s="217">
        <f>'2.2.1 Rohstoff-Modell'!$E86</f>
        <v>0</v>
      </c>
      <c r="H241" s="217">
        <f>'2.2.1 Rohstoff-Modell'!$F86</f>
        <v>0</v>
      </c>
      <c r="I241" s="219">
        <f>'2.2.1 Rohstoff-Modell'!$G86</f>
        <v>0</v>
      </c>
      <c r="J241" s="216">
        <f>'2.2.1 Rohstoff-Modell'!$H86</f>
        <v>0</v>
      </c>
      <c r="K241" s="216">
        <f>'2.2.1 Rohstoff-Modell'!$I86</f>
        <v>0</v>
      </c>
      <c r="L241" s="209">
        <f>'2.2.1 Rohstoff-Modell'!$J86</f>
        <v>0</v>
      </c>
      <c r="M241" s="219">
        <f>'2.2.1 Rohstoff-Modell'!$K86</f>
        <v>0</v>
      </c>
    </row>
    <row r="242" spans="2:18" ht="14.25">
      <c r="B242" s="209">
        <f>'1 Unternehmensangaben'!$A$12</f>
        <v>0</v>
      </c>
      <c r="C242" s="219">
        <f>'2.2.1 Rohstoff-Modell'!$A$87</f>
        <v>0</v>
      </c>
      <c r="D242" s="217">
        <f>'2.2.1 Rohstoff-Modell'!$B87</f>
        <v>2023</v>
      </c>
      <c r="E242" s="227">
        <f>'2.2.1 Rohstoff-Modell'!$C87</f>
        <v>0</v>
      </c>
      <c r="F242" s="220">
        <f>'2.2.1 Rohstoff-Modell'!$D87</f>
        <v>0</v>
      </c>
      <c r="G242" s="220">
        <f>'2.2.1 Rohstoff-Modell'!$E87</f>
        <v>0</v>
      </c>
      <c r="H242" s="217">
        <f>'2.2.1 Rohstoff-Modell'!$F87</f>
        <v>0</v>
      </c>
      <c r="I242" s="209">
        <f>'2.2.1 Rohstoff-Modell'!$G87</f>
        <v>0</v>
      </c>
      <c r="J242" s="219">
        <f>'2.2.1 Rohstoff-Modell'!$H87</f>
        <v>0</v>
      </c>
      <c r="K242" s="216">
        <f>'2.2.1 Rohstoff-Modell'!$I87</f>
        <v>0</v>
      </c>
      <c r="L242" s="209">
        <f>'2.2.1 Rohstoff-Modell'!$J87</f>
        <v>0</v>
      </c>
      <c r="M242" s="209">
        <f>'2.2.1 Rohstoff-Modell'!$K87</f>
        <v>0</v>
      </c>
    </row>
    <row r="243" spans="2:18" ht="14.25">
      <c r="B243" s="219">
        <f>'1 Unternehmensangaben'!$A$12</f>
        <v>0</v>
      </c>
      <c r="C243" s="216">
        <f>'2.2.1 Rohstoff-Modell'!$A$87</f>
        <v>0</v>
      </c>
      <c r="D243" s="217">
        <f>'2.2.1 Rohstoff-Modell'!$B88</f>
        <v>2024</v>
      </c>
      <c r="E243" s="238">
        <f>'2.2.1 Rohstoff-Modell'!$C88</f>
        <v>0</v>
      </c>
      <c r="F243" s="217">
        <f>'2.2.1 Rohstoff-Modell'!$D88</f>
        <v>0</v>
      </c>
      <c r="G243" s="217">
        <f>'2.2.1 Rohstoff-Modell'!$E88</f>
        <v>0</v>
      </c>
      <c r="H243" s="217">
        <f>'2.2.1 Rohstoff-Modell'!$F88</f>
        <v>0</v>
      </c>
      <c r="I243" s="219">
        <f>'2.2.1 Rohstoff-Modell'!$G88</f>
        <v>0</v>
      </c>
      <c r="J243" s="216">
        <f>'2.2.1 Rohstoff-Modell'!$H88</f>
        <v>0</v>
      </c>
      <c r="K243" s="216">
        <f>'2.2.1 Rohstoff-Modell'!$I88</f>
        <v>0</v>
      </c>
      <c r="L243" s="209">
        <f>'2.2.1 Rohstoff-Modell'!$J88</f>
        <v>0</v>
      </c>
      <c r="M243" s="219">
        <f>'2.2.1 Rohstoff-Modell'!$K88</f>
        <v>0</v>
      </c>
    </row>
    <row r="244" spans="2:18" ht="14.25">
      <c r="B244" s="209">
        <f>'1 Unternehmensangaben'!$A$12</f>
        <v>0</v>
      </c>
      <c r="C244" s="219">
        <f>'2.2.1 Rohstoff-Modell'!$A$87</f>
        <v>0</v>
      </c>
      <c r="D244" s="217">
        <f>'2.2.1 Rohstoff-Modell'!$B89</f>
        <v>2025</v>
      </c>
      <c r="E244" s="227">
        <f>'2.2.1 Rohstoff-Modell'!$C89</f>
        <v>0</v>
      </c>
      <c r="F244" s="220">
        <f>'2.2.1 Rohstoff-Modell'!$D89</f>
        <v>0</v>
      </c>
      <c r="G244" s="220">
        <f>'2.2.1 Rohstoff-Modell'!$E89</f>
        <v>0</v>
      </c>
      <c r="H244" s="217">
        <f>'2.2.1 Rohstoff-Modell'!$F89</f>
        <v>0</v>
      </c>
      <c r="I244" s="209">
        <f>'2.2.1 Rohstoff-Modell'!$G89</f>
        <v>0</v>
      </c>
      <c r="J244" s="219">
        <f>'2.2.1 Rohstoff-Modell'!$H89</f>
        <v>0</v>
      </c>
      <c r="K244" s="216">
        <f>'2.2.1 Rohstoff-Modell'!$I89</f>
        <v>0</v>
      </c>
      <c r="L244" s="209">
        <f>'2.2.1 Rohstoff-Modell'!$J89</f>
        <v>0</v>
      </c>
      <c r="M244" s="209">
        <f>'2.2.1 Rohstoff-Modell'!$K89</f>
        <v>0</v>
      </c>
    </row>
    <row r="245" spans="2:18" ht="14.25">
      <c r="B245" s="219">
        <f>'1 Unternehmensangaben'!$A$12</f>
        <v>0</v>
      </c>
      <c r="C245" s="216">
        <f>'2.2.1 Rohstoff-Modell'!$A$90</f>
        <v>0</v>
      </c>
      <c r="D245" s="217">
        <f>'2.2.1 Rohstoff-Modell'!$B90</f>
        <v>2023</v>
      </c>
      <c r="E245" s="238">
        <f>'2.2.1 Rohstoff-Modell'!$C90</f>
        <v>0</v>
      </c>
      <c r="F245" s="217">
        <f>'2.2.1 Rohstoff-Modell'!$D90</f>
        <v>0</v>
      </c>
      <c r="G245" s="217">
        <f>'2.2.1 Rohstoff-Modell'!$E90</f>
        <v>0</v>
      </c>
      <c r="H245" s="217">
        <f>'2.2.1 Rohstoff-Modell'!$F90</f>
        <v>0</v>
      </c>
      <c r="I245" s="219">
        <f>'2.2.1 Rohstoff-Modell'!$G90</f>
        <v>0</v>
      </c>
      <c r="J245" s="216">
        <f>'2.2.1 Rohstoff-Modell'!$H90</f>
        <v>0</v>
      </c>
      <c r="K245" s="216">
        <f>'2.2.1 Rohstoff-Modell'!$I90</f>
        <v>0</v>
      </c>
      <c r="L245" s="209">
        <f>'2.2.1 Rohstoff-Modell'!$J90</f>
        <v>0</v>
      </c>
      <c r="M245" s="219">
        <f>'2.2.1 Rohstoff-Modell'!$K90</f>
        <v>0</v>
      </c>
    </row>
    <row r="246" spans="2:18" ht="14.25">
      <c r="B246" s="209">
        <f>'1 Unternehmensangaben'!$A$12</f>
        <v>0</v>
      </c>
      <c r="C246" s="219">
        <f>'2.2.1 Rohstoff-Modell'!$A$90</f>
        <v>0</v>
      </c>
      <c r="D246" s="217">
        <f>'2.2.1 Rohstoff-Modell'!$B91</f>
        <v>2024</v>
      </c>
      <c r="E246" s="227">
        <f>'2.2.1 Rohstoff-Modell'!$C91</f>
        <v>0</v>
      </c>
      <c r="F246" s="220">
        <f>'2.2.1 Rohstoff-Modell'!$D91</f>
        <v>0</v>
      </c>
      <c r="G246" s="220">
        <f>'2.2.1 Rohstoff-Modell'!$E91</f>
        <v>0</v>
      </c>
      <c r="H246" s="217">
        <f>'2.2.1 Rohstoff-Modell'!$F91</f>
        <v>0</v>
      </c>
      <c r="I246" s="209">
        <f>'2.2.1 Rohstoff-Modell'!$G91</f>
        <v>0</v>
      </c>
      <c r="J246" s="219">
        <f>'2.2.1 Rohstoff-Modell'!$H91</f>
        <v>0</v>
      </c>
      <c r="K246" s="216">
        <f>'2.2.1 Rohstoff-Modell'!$I91</f>
        <v>0</v>
      </c>
      <c r="L246" s="209">
        <f>'2.2.1 Rohstoff-Modell'!$J91</f>
        <v>0</v>
      </c>
      <c r="M246" s="209">
        <f>'2.2.1 Rohstoff-Modell'!$K91</f>
        <v>0</v>
      </c>
    </row>
    <row r="247" spans="2:18" ht="14.25">
      <c r="B247" s="219">
        <f>'1 Unternehmensangaben'!$A$12</f>
        <v>0</v>
      </c>
      <c r="C247" s="216">
        <f>'2.2.1 Rohstoff-Modell'!$A$90</f>
        <v>0</v>
      </c>
      <c r="D247" s="217">
        <f>'2.2.1 Rohstoff-Modell'!$B92</f>
        <v>2025</v>
      </c>
      <c r="E247" s="238">
        <f>'2.2.1 Rohstoff-Modell'!$C92</f>
        <v>0</v>
      </c>
      <c r="F247" s="217">
        <f>'2.2.1 Rohstoff-Modell'!$D92</f>
        <v>0</v>
      </c>
      <c r="G247" s="217">
        <f>'2.2.1 Rohstoff-Modell'!$E92</f>
        <v>0</v>
      </c>
      <c r="H247" s="217">
        <f>'2.2.1 Rohstoff-Modell'!$F92</f>
        <v>0</v>
      </c>
      <c r="I247" s="219">
        <f>'2.2.1 Rohstoff-Modell'!$G92</f>
        <v>0</v>
      </c>
      <c r="J247" s="216">
        <f>'2.2.1 Rohstoff-Modell'!$H92</f>
        <v>0</v>
      </c>
      <c r="K247" s="216">
        <f>'2.2.1 Rohstoff-Modell'!$I92</f>
        <v>0</v>
      </c>
      <c r="L247" s="209">
        <f>'2.2.1 Rohstoff-Modell'!$J92</f>
        <v>0</v>
      </c>
      <c r="M247" s="219">
        <f>'2.2.1 Rohstoff-Modell'!$K92</f>
        <v>0</v>
      </c>
    </row>
    <row r="248" spans="2:18" ht="14.25">
      <c r="B248" s="209">
        <f>'1 Unternehmensangaben'!$A$12</f>
        <v>0</v>
      </c>
      <c r="C248" s="219">
        <f>'2.2.1 Rohstoff-Modell'!$A$93</f>
        <v>0</v>
      </c>
      <c r="D248" s="217">
        <f>'2.2.1 Rohstoff-Modell'!$B93</f>
        <v>2023</v>
      </c>
      <c r="E248" s="227">
        <f>'2.2.1 Rohstoff-Modell'!$C93</f>
        <v>0</v>
      </c>
      <c r="F248" s="220">
        <f>'2.2.1 Rohstoff-Modell'!$D93</f>
        <v>0</v>
      </c>
      <c r="G248" s="220">
        <f>'2.2.1 Rohstoff-Modell'!$E93</f>
        <v>0</v>
      </c>
      <c r="H248" s="217">
        <f>'2.2.1 Rohstoff-Modell'!$F93</f>
        <v>0</v>
      </c>
      <c r="I248" s="209">
        <f>'2.2.1 Rohstoff-Modell'!$G93</f>
        <v>0</v>
      </c>
      <c r="J248" s="219">
        <f>'2.2.1 Rohstoff-Modell'!$H93</f>
        <v>0</v>
      </c>
      <c r="K248" s="216">
        <f>'2.2.1 Rohstoff-Modell'!$I93</f>
        <v>0</v>
      </c>
      <c r="L248" s="209">
        <f>'2.2.1 Rohstoff-Modell'!$J93</f>
        <v>0</v>
      </c>
      <c r="M248" s="209">
        <f>'2.2.1 Rohstoff-Modell'!$K93</f>
        <v>0</v>
      </c>
    </row>
    <row r="249" spans="2:18" ht="14.25">
      <c r="B249" s="219">
        <f>'1 Unternehmensangaben'!$A$12</f>
        <v>0</v>
      </c>
      <c r="C249" s="216">
        <f>'2.2.1 Rohstoff-Modell'!$A$93</f>
        <v>0</v>
      </c>
      <c r="D249" s="217">
        <f>'2.2.1 Rohstoff-Modell'!$B94</f>
        <v>2024</v>
      </c>
      <c r="E249" s="238">
        <f>'2.2.1 Rohstoff-Modell'!$C94</f>
        <v>0</v>
      </c>
      <c r="F249" s="217">
        <f>'2.2.1 Rohstoff-Modell'!$D94</f>
        <v>0</v>
      </c>
      <c r="G249" s="217">
        <f>'2.2.1 Rohstoff-Modell'!$E94</f>
        <v>0</v>
      </c>
      <c r="H249" s="217">
        <f>'2.2.1 Rohstoff-Modell'!$F94</f>
        <v>0</v>
      </c>
      <c r="I249" s="219">
        <f>'2.2.1 Rohstoff-Modell'!$G94</f>
        <v>0</v>
      </c>
      <c r="J249" s="216">
        <f>'2.2.1 Rohstoff-Modell'!$H94</f>
        <v>0</v>
      </c>
      <c r="K249" s="216">
        <f>'2.2.1 Rohstoff-Modell'!$I94</f>
        <v>0</v>
      </c>
      <c r="L249" s="209">
        <f>'2.2.1 Rohstoff-Modell'!$J94</f>
        <v>0</v>
      </c>
      <c r="M249" s="219">
        <f>'2.2.1 Rohstoff-Modell'!$K94</f>
        <v>0</v>
      </c>
    </row>
    <row r="250" spans="2:18" ht="14.25">
      <c r="B250" s="209">
        <f>'1 Unternehmensangaben'!$A$12</f>
        <v>0</v>
      </c>
      <c r="C250" s="219">
        <f>'2.2.1 Rohstoff-Modell'!$A$93</f>
        <v>0</v>
      </c>
      <c r="D250" s="217">
        <f>'2.2.1 Rohstoff-Modell'!$B95</f>
        <v>2025</v>
      </c>
      <c r="E250" s="227">
        <f>'2.2.1 Rohstoff-Modell'!$C95</f>
        <v>0</v>
      </c>
      <c r="F250" s="220">
        <f>'2.2.1 Rohstoff-Modell'!$D95</f>
        <v>0</v>
      </c>
      <c r="G250" s="220">
        <f>'2.2.1 Rohstoff-Modell'!$E95</f>
        <v>0</v>
      </c>
      <c r="H250" s="217">
        <f>'2.2.1 Rohstoff-Modell'!$F95</f>
        <v>0</v>
      </c>
      <c r="I250" s="209">
        <f>'2.2.1 Rohstoff-Modell'!$G95</f>
        <v>0</v>
      </c>
      <c r="J250" s="219">
        <f>'2.2.1 Rohstoff-Modell'!$H95</f>
        <v>0</v>
      </c>
      <c r="K250" s="216">
        <f>'2.2.1 Rohstoff-Modell'!$I95</f>
        <v>0</v>
      </c>
      <c r="L250" s="209">
        <f>'2.2.1 Rohstoff-Modell'!$J95</f>
        <v>0</v>
      </c>
      <c r="M250" s="209">
        <f>'2.2.1 Rohstoff-Modell'!$K95</f>
        <v>0</v>
      </c>
    </row>
    <row r="251" spans="2:18" ht="14.25">
      <c r="B251" s="219">
        <f>'1 Unternehmensangaben'!$A$12</f>
        <v>0</v>
      </c>
      <c r="C251" s="216">
        <f>'2.2.1 Rohstoff-Modell'!$A$96</f>
        <v>0</v>
      </c>
      <c r="D251" s="217">
        <f>'2.2.1 Rohstoff-Modell'!$B96</f>
        <v>2023</v>
      </c>
      <c r="E251" s="238">
        <f>'2.2.1 Rohstoff-Modell'!$C96</f>
        <v>0</v>
      </c>
      <c r="F251" s="217">
        <f>'2.2.1 Rohstoff-Modell'!$D96</f>
        <v>0</v>
      </c>
      <c r="G251" s="217">
        <f>'2.2.1 Rohstoff-Modell'!$E96</f>
        <v>0</v>
      </c>
      <c r="H251" s="217">
        <f>'2.2.1 Rohstoff-Modell'!$F96</f>
        <v>0</v>
      </c>
      <c r="I251" s="219">
        <f>'2.2.1 Rohstoff-Modell'!$G96</f>
        <v>0</v>
      </c>
      <c r="J251" s="216">
        <f>'2.2.1 Rohstoff-Modell'!$H96</f>
        <v>0</v>
      </c>
      <c r="K251" s="216">
        <f>'2.2.1 Rohstoff-Modell'!$I96</f>
        <v>0</v>
      </c>
      <c r="L251" s="209">
        <f>'2.2.1 Rohstoff-Modell'!$J96</f>
        <v>0</v>
      </c>
      <c r="M251" s="219">
        <f>'2.2.1 Rohstoff-Modell'!$K96</f>
        <v>0</v>
      </c>
    </row>
    <row r="252" spans="2:18" ht="14.25">
      <c r="B252" s="209">
        <f>'1 Unternehmensangaben'!$A$12</f>
        <v>0</v>
      </c>
      <c r="C252" s="219">
        <f>'2.2.1 Rohstoff-Modell'!$A$96</f>
        <v>0</v>
      </c>
      <c r="D252" s="217">
        <f>'2.2.1 Rohstoff-Modell'!$B97</f>
        <v>2024</v>
      </c>
      <c r="E252" s="227">
        <f>'2.2.1 Rohstoff-Modell'!$C97</f>
        <v>0</v>
      </c>
      <c r="F252" s="220">
        <f>'2.2.1 Rohstoff-Modell'!$D97</f>
        <v>0</v>
      </c>
      <c r="G252" s="220">
        <f>'2.2.1 Rohstoff-Modell'!$E97</f>
        <v>0</v>
      </c>
      <c r="H252" s="217">
        <f>'2.2.1 Rohstoff-Modell'!$F97</f>
        <v>0</v>
      </c>
      <c r="I252" s="209">
        <f>'2.2.1 Rohstoff-Modell'!$G97</f>
        <v>0</v>
      </c>
      <c r="J252" s="219">
        <f>'2.2.1 Rohstoff-Modell'!$H97</f>
        <v>0</v>
      </c>
      <c r="K252" s="216">
        <f>'2.2.1 Rohstoff-Modell'!$I97</f>
        <v>0</v>
      </c>
      <c r="L252" s="209">
        <f>'2.2.1 Rohstoff-Modell'!$J97</f>
        <v>0</v>
      </c>
      <c r="M252" s="209">
        <f>'2.2.1 Rohstoff-Modell'!$K97</f>
        <v>0</v>
      </c>
    </row>
    <row r="253" spans="2:18" ht="14.25">
      <c r="B253" s="219">
        <f>'1 Unternehmensangaben'!$A$12</f>
        <v>0</v>
      </c>
      <c r="C253" s="216">
        <f>'2.2.1 Rohstoff-Modell'!$A$96</f>
        <v>0</v>
      </c>
      <c r="D253" s="217">
        <f>'2.2.1 Rohstoff-Modell'!$B98</f>
        <v>2025</v>
      </c>
      <c r="E253" s="238">
        <f>'2.2.1 Rohstoff-Modell'!$C98</f>
        <v>0</v>
      </c>
      <c r="F253" s="217">
        <f>'2.2.1 Rohstoff-Modell'!$D98</f>
        <v>0</v>
      </c>
      <c r="G253" s="217">
        <f>'2.2.1 Rohstoff-Modell'!$E98</f>
        <v>0</v>
      </c>
      <c r="H253" s="217">
        <f>'2.2.1 Rohstoff-Modell'!$F98</f>
        <v>0</v>
      </c>
      <c r="I253" s="219">
        <f>'2.2.1 Rohstoff-Modell'!$G98</f>
        <v>0</v>
      </c>
      <c r="J253" s="216">
        <f>'2.2.1 Rohstoff-Modell'!$H98</f>
        <v>0</v>
      </c>
      <c r="K253" s="216">
        <f>'2.2.1 Rohstoff-Modell'!$I98</f>
        <v>0</v>
      </c>
      <c r="L253" s="209">
        <f>'2.2.1 Rohstoff-Modell'!$J98</f>
        <v>0</v>
      </c>
      <c r="M253" s="219">
        <f>'2.2.1 Rohstoff-Modell'!$K98</f>
        <v>0</v>
      </c>
    </row>
    <row r="255" spans="2:18" ht="14.25">
      <c r="B255" s="221" t="s">
        <v>313</v>
      </c>
      <c r="C255" s="221" t="s">
        <v>31</v>
      </c>
      <c r="D255" s="221" t="s">
        <v>409</v>
      </c>
      <c r="E255" s="221" t="s">
        <v>27</v>
      </c>
      <c r="F255" s="221" t="s">
        <v>349</v>
      </c>
      <c r="G255" s="221" t="s">
        <v>326</v>
      </c>
      <c r="H255" s="221" t="s">
        <v>358</v>
      </c>
      <c r="I255" s="221" t="s">
        <v>350</v>
      </c>
      <c r="J255" s="221" t="s">
        <v>271</v>
      </c>
      <c r="K255" s="221" t="s">
        <v>353</v>
      </c>
      <c r="L255" s="221" t="s">
        <v>422</v>
      </c>
      <c r="M255" s="221" t="s">
        <v>423</v>
      </c>
      <c r="N255" s="221" t="s">
        <v>33</v>
      </c>
      <c r="O255" s="221" t="s">
        <v>34</v>
      </c>
      <c r="P255" s="221" t="s">
        <v>356</v>
      </c>
      <c r="Q255" s="221" t="s">
        <v>357</v>
      </c>
      <c r="R255" s="221" t="s">
        <v>328</v>
      </c>
    </row>
    <row r="256" spans="2:18">
      <c r="B256" s="209">
        <f>'1 Unternehmensangaben'!$A$12</f>
        <v>0</v>
      </c>
      <c r="C256" s="209">
        <f>'2.2.1 Retail-Minus-Modell'!$A$3</f>
        <v>0</v>
      </c>
      <c r="D256" s="209">
        <f>'2.2.1 Retail-Minus-Modell'!$B$3</f>
        <v>0</v>
      </c>
      <c r="E256" s="215">
        <f>'2.2.1 Retail-Minus-Modell'!$C3</f>
        <v>2023</v>
      </c>
      <c r="F256" s="227">
        <f>'2.2.1 Retail-Minus-Modell'!$D3</f>
        <v>0</v>
      </c>
      <c r="G256" s="227">
        <f>'2.2.1 Retail-Minus-Modell'!$E3</f>
        <v>0</v>
      </c>
      <c r="H256" s="227">
        <f>'2.2.1 Retail-Minus-Modell'!$F3</f>
        <v>0</v>
      </c>
      <c r="I256" s="227">
        <f>'2.2.1 Retail-Minus-Modell'!$G3</f>
        <v>0</v>
      </c>
      <c r="J256" s="227">
        <f>'2.2.1 Retail-Minus-Modell'!$H3</f>
        <v>0</v>
      </c>
      <c r="K256" s="227">
        <f>'2.2.1 Retail-Minus-Modell'!$I3</f>
        <v>0</v>
      </c>
      <c r="L256" s="227">
        <f>'2.2.1 Retail-Minus-Modell'!$J3</f>
        <v>0</v>
      </c>
      <c r="M256" s="227">
        <f>'2.2.1 Retail-Minus-Modell'!$K3</f>
        <v>0</v>
      </c>
      <c r="N256" s="227">
        <f>'2.2.1 Retail-Minus-Modell'!$L3</f>
        <v>0</v>
      </c>
      <c r="O256" s="227">
        <f>'2.2.1 Retail-Minus-Modell'!$M3</f>
        <v>0</v>
      </c>
      <c r="P256" s="227">
        <f>'2.2.1 Retail-Minus-Modell'!$N3</f>
        <v>0</v>
      </c>
      <c r="Q256" s="227">
        <f>'2.2.1 Retail-Minus-Modell'!$O3</f>
        <v>0</v>
      </c>
      <c r="R256" s="227">
        <f>'2.2.1 Retail-Minus-Modell'!$P3</f>
        <v>0</v>
      </c>
    </row>
    <row r="257" spans="2:18" ht="14.25">
      <c r="B257" s="219">
        <f>'1 Unternehmensangaben'!$A$12</f>
        <v>0</v>
      </c>
      <c r="C257" s="209">
        <f>'2.2.1 Retail-Minus-Modell'!$A$3</f>
        <v>0</v>
      </c>
      <c r="D257" s="209">
        <f>'2.2.1 Retail-Minus-Modell'!$B$3</f>
        <v>0</v>
      </c>
      <c r="E257" s="215">
        <f>'2.2.1 Retail-Minus-Modell'!$C4</f>
        <v>2024</v>
      </c>
      <c r="F257" s="238">
        <f>'2.2.1 Retail-Minus-Modell'!$D4</f>
        <v>0</v>
      </c>
      <c r="G257" s="238">
        <f>'2.2.1 Retail-Minus-Modell'!$E4</f>
        <v>0</v>
      </c>
      <c r="H257" s="238">
        <f>'2.2.1 Retail-Minus-Modell'!$F4</f>
        <v>0</v>
      </c>
      <c r="I257" s="238">
        <f>'2.2.1 Retail-Minus-Modell'!$G4</f>
        <v>0</v>
      </c>
      <c r="J257" s="238">
        <f>'2.2.1 Retail-Minus-Modell'!$H4</f>
        <v>0</v>
      </c>
      <c r="K257" s="238">
        <f>'2.2.1 Retail-Minus-Modell'!$I4</f>
        <v>0</v>
      </c>
      <c r="L257" s="238">
        <f>'2.2.1 Retail-Minus-Modell'!$J4</f>
        <v>0</v>
      </c>
      <c r="M257" s="238">
        <f>'2.2.1 Retail-Minus-Modell'!$K4</f>
        <v>0</v>
      </c>
      <c r="N257" s="238">
        <f>'2.2.1 Retail-Minus-Modell'!$L4</f>
        <v>0</v>
      </c>
      <c r="O257" s="238">
        <f>'2.2.1 Retail-Minus-Modell'!$M4</f>
        <v>0</v>
      </c>
      <c r="P257" s="238">
        <f>'2.2.1 Retail-Minus-Modell'!$N4</f>
        <v>0</v>
      </c>
      <c r="Q257" s="238">
        <f>'2.2.1 Retail-Minus-Modell'!$O4</f>
        <v>0</v>
      </c>
      <c r="R257" s="238">
        <f>'2.2.1 Retail-Minus-Modell'!$P4</f>
        <v>0</v>
      </c>
    </row>
    <row r="258" spans="2:18" ht="14.25">
      <c r="B258" s="209">
        <f>'1 Unternehmensangaben'!$A$12</f>
        <v>0</v>
      </c>
      <c r="C258" s="219">
        <f>'2.2.1 Retail-Minus-Modell'!$A$3</f>
        <v>0</v>
      </c>
      <c r="D258" s="209">
        <f>'2.2.1 Retail-Minus-Modell'!$B$3</f>
        <v>0</v>
      </c>
      <c r="E258" s="215">
        <f>'2.2.1 Retail-Minus-Modell'!$C5</f>
        <v>2025</v>
      </c>
      <c r="F258" s="227">
        <f>'2.2.1 Retail-Minus-Modell'!$D5</f>
        <v>0</v>
      </c>
      <c r="G258" s="227">
        <f>'2.2.1 Retail-Minus-Modell'!$E5</f>
        <v>0</v>
      </c>
      <c r="H258" s="227">
        <f>'2.2.1 Retail-Minus-Modell'!$F5</f>
        <v>0</v>
      </c>
      <c r="I258" s="227">
        <f>'2.2.1 Retail-Minus-Modell'!$G5</f>
        <v>0</v>
      </c>
      <c r="J258" s="227">
        <f>'2.2.1 Retail-Minus-Modell'!$H5</f>
        <v>0</v>
      </c>
      <c r="K258" s="227">
        <f>'2.2.1 Retail-Minus-Modell'!$I5</f>
        <v>0</v>
      </c>
      <c r="L258" s="227">
        <f>'2.2.1 Retail-Minus-Modell'!$J5</f>
        <v>0</v>
      </c>
      <c r="M258" s="227">
        <f>'2.2.1 Retail-Minus-Modell'!$K5</f>
        <v>0</v>
      </c>
      <c r="N258" s="227">
        <f>'2.2.1 Retail-Minus-Modell'!$L5</f>
        <v>0</v>
      </c>
      <c r="O258" s="227">
        <f>'2.2.1 Retail-Minus-Modell'!$M5</f>
        <v>0</v>
      </c>
      <c r="P258" s="227">
        <f>'2.2.1 Retail-Minus-Modell'!$N5</f>
        <v>0</v>
      </c>
      <c r="Q258" s="227">
        <f>'2.2.1 Retail-Minus-Modell'!$O5</f>
        <v>0</v>
      </c>
      <c r="R258" s="227">
        <f>'2.2.1 Retail-Minus-Modell'!$P5</f>
        <v>0</v>
      </c>
    </row>
    <row r="259" spans="2:18" ht="14.25">
      <c r="B259" s="219">
        <f>'1 Unternehmensangaben'!$A$12</f>
        <v>0</v>
      </c>
      <c r="C259" s="209">
        <f>'2.2.1 Retail-Minus-Modell'!$A$6</f>
        <v>0</v>
      </c>
      <c r="D259" s="209">
        <f>'2.2.1 Retail-Minus-Modell'!$B$6</f>
        <v>0</v>
      </c>
      <c r="E259" s="215">
        <f>'2.2.1 Retail-Minus-Modell'!$C6</f>
        <v>2023</v>
      </c>
      <c r="F259" s="238">
        <f>'2.2.1 Retail-Minus-Modell'!$D6</f>
        <v>0</v>
      </c>
      <c r="G259" s="238">
        <f>'2.2.1 Retail-Minus-Modell'!$E6</f>
        <v>0</v>
      </c>
      <c r="H259" s="238">
        <f>'2.2.1 Retail-Minus-Modell'!$F6</f>
        <v>0</v>
      </c>
      <c r="I259" s="238">
        <f>'2.2.1 Retail-Minus-Modell'!$G6</f>
        <v>0</v>
      </c>
      <c r="J259" s="238">
        <f>'2.2.1 Retail-Minus-Modell'!$H6</f>
        <v>0</v>
      </c>
      <c r="K259" s="238">
        <f>'2.2.1 Retail-Minus-Modell'!$I6</f>
        <v>0</v>
      </c>
      <c r="L259" s="238">
        <f>'2.2.1 Retail-Minus-Modell'!$J6</f>
        <v>0</v>
      </c>
      <c r="M259" s="238">
        <f>'2.2.1 Retail-Minus-Modell'!$K6</f>
        <v>0</v>
      </c>
      <c r="N259" s="238">
        <f>'2.2.1 Retail-Minus-Modell'!$L6</f>
        <v>0</v>
      </c>
      <c r="O259" s="238">
        <f>'2.2.1 Retail-Minus-Modell'!$M6</f>
        <v>0</v>
      </c>
      <c r="P259" s="238">
        <f>'2.2.1 Retail-Minus-Modell'!$N6</f>
        <v>0</v>
      </c>
      <c r="Q259" s="238">
        <f>'2.2.1 Retail-Minus-Modell'!$O6</f>
        <v>0</v>
      </c>
      <c r="R259" s="238">
        <f>'2.2.1 Retail-Minus-Modell'!$P6</f>
        <v>0</v>
      </c>
    </row>
    <row r="260" spans="2:18">
      <c r="B260" s="209">
        <f>'1 Unternehmensangaben'!$A$12</f>
        <v>0</v>
      </c>
      <c r="C260" s="209">
        <f>'2.2.1 Retail-Minus-Modell'!$A$6</f>
        <v>0</v>
      </c>
      <c r="D260" s="209">
        <f>'2.2.1 Retail-Minus-Modell'!$B$6</f>
        <v>0</v>
      </c>
      <c r="E260" s="215">
        <f>'2.2.1 Retail-Minus-Modell'!$C7</f>
        <v>2024</v>
      </c>
      <c r="F260" s="227">
        <f>'2.2.1 Retail-Minus-Modell'!$D7</f>
        <v>0</v>
      </c>
      <c r="G260" s="227">
        <f>'2.2.1 Retail-Minus-Modell'!$E7</f>
        <v>0</v>
      </c>
      <c r="H260" s="227">
        <f>'2.2.1 Retail-Minus-Modell'!$F7</f>
        <v>0</v>
      </c>
      <c r="I260" s="227">
        <f>'2.2.1 Retail-Minus-Modell'!$G7</f>
        <v>0</v>
      </c>
      <c r="J260" s="227">
        <f>'2.2.1 Retail-Minus-Modell'!$H7</f>
        <v>0</v>
      </c>
      <c r="K260" s="227">
        <f>'2.2.1 Retail-Minus-Modell'!$I7</f>
        <v>0</v>
      </c>
      <c r="L260" s="227">
        <f>'2.2.1 Retail-Minus-Modell'!$J7</f>
        <v>0</v>
      </c>
      <c r="M260" s="227">
        <f>'2.2.1 Retail-Minus-Modell'!$K7</f>
        <v>0</v>
      </c>
      <c r="N260" s="227">
        <f>'2.2.1 Retail-Minus-Modell'!$L7</f>
        <v>0</v>
      </c>
      <c r="O260" s="227">
        <f>'2.2.1 Retail-Minus-Modell'!$M7</f>
        <v>0</v>
      </c>
      <c r="P260" s="227">
        <f>'2.2.1 Retail-Minus-Modell'!$N7</f>
        <v>0</v>
      </c>
      <c r="Q260" s="227">
        <f>'2.2.1 Retail-Minus-Modell'!$O7</f>
        <v>0</v>
      </c>
      <c r="R260" s="227">
        <f>'2.2.1 Retail-Minus-Modell'!$P7</f>
        <v>0</v>
      </c>
    </row>
    <row r="261" spans="2:18" ht="14.25">
      <c r="B261" s="219">
        <f>'1 Unternehmensangaben'!$A$12</f>
        <v>0</v>
      </c>
      <c r="C261" s="209">
        <f>'2.2.1 Retail-Minus-Modell'!$A$6</f>
        <v>0</v>
      </c>
      <c r="D261" s="209">
        <f>'2.2.1 Retail-Minus-Modell'!$B$6</f>
        <v>0</v>
      </c>
      <c r="E261" s="215">
        <f>'2.2.1 Retail-Minus-Modell'!$C8</f>
        <v>2025</v>
      </c>
      <c r="F261" s="238">
        <f>'2.2.1 Retail-Minus-Modell'!$D8</f>
        <v>0</v>
      </c>
      <c r="G261" s="238">
        <f>'2.2.1 Retail-Minus-Modell'!$E8</f>
        <v>0</v>
      </c>
      <c r="H261" s="238">
        <f>'2.2.1 Retail-Minus-Modell'!$F8</f>
        <v>0</v>
      </c>
      <c r="I261" s="238">
        <f>'2.2.1 Retail-Minus-Modell'!$G8</f>
        <v>0</v>
      </c>
      <c r="J261" s="238">
        <f>'2.2.1 Retail-Minus-Modell'!$H8</f>
        <v>0</v>
      </c>
      <c r="K261" s="238">
        <f>'2.2.1 Retail-Minus-Modell'!$I8</f>
        <v>0</v>
      </c>
      <c r="L261" s="238">
        <f>'2.2.1 Retail-Minus-Modell'!$J8</f>
        <v>0</v>
      </c>
      <c r="M261" s="238">
        <f>'2.2.1 Retail-Minus-Modell'!$K8</f>
        <v>0</v>
      </c>
      <c r="N261" s="238">
        <f>'2.2.1 Retail-Minus-Modell'!$L8</f>
        <v>0</v>
      </c>
      <c r="O261" s="238">
        <f>'2.2.1 Retail-Minus-Modell'!$M8</f>
        <v>0</v>
      </c>
      <c r="P261" s="238">
        <f>'2.2.1 Retail-Minus-Modell'!$N8</f>
        <v>0</v>
      </c>
      <c r="Q261" s="238">
        <f>'2.2.1 Retail-Minus-Modell'!$O8</f>
        <v>0</v>
      </c>
      <c r="R261" s="238">
        <f>'2.2.1 Retail-Minus-Modell'!$P8</f>
        <v>0</v>
      </c>
    </row>
    <row r="262" spans="2:18">
      <c r="B262" s="209">
        <f>'1 Unternehmensangaben'!$A$12</f>
        <v>0</v>
      </c>
      <c r="C262" s="209">
        <f>'2.2.1 Retail-Minus-Modell'!$A$9</f>
        <v>0</v>
      </c>
      <c r="D262" s="209">
        <f>'2.2.1 Retail-Minus-Modell'!$B$9</f>
        <v>0</v>
      </c>
      <c r="E262" s="215">
        <f>'2.2.1 Retail-Minus-Modell'!$C9</f>
        <v>2023</v>
      </c>
      <c r="F262" s="227">
        <f>'2.2.1 Retail-Minus-Modell'!$D9</f>
        <v>0</v>
      </c>
      <c r="G262" s="227">
        <f>'2.2.1 Retail-Minus-Modell'!$E9</f>
        <v>0</v>
      </c>
      <c r="H262" s="227">
        <f>'2.2.1 Retail-Minus-Modell'!$F9</f>
        <v>0</v>
      </c>
      <c r="I262" s="227">
        <f>'2.2.1 Retail-Minus-Modell'!$G9</f>
        <v>0</v>
      </c>
      <c r="J262" s="227">
        <f>'2.2.1 Retail-Minus-Modell'!$H9</f>
        <v>0</v>
      </c>
      <c r="K262" s="227">
        <f>'2.2.1 Retail-Minus-Modell'!$I9</f>
        <v>0</v>
      </c>
      <c r="L262" s="227">
        <f>'2.2.1 Retail-Minus-Modell'!$J9</f>
        <v>0</v>
      </c>
      <c r="M262" s="227">
        <f>'2.2.1 Retail-Minus-Modell'!$K9</f>
        <v>0</v>
      </c>
      <c r="N262" s="227">
        <f>'2.2.1 Retail-Minus-Modell'!$L9</f>
        <v>0</v>
      </c>
      <c r="O262" s="227">
        <f>'2.2.1 Retail-Minus-Modell'!$M9</f>
        <v>0</v>
      </c>
      <c r="P262" s="227">
        <f>'2.2.1 Retail-Minus-Modell'!$N9</f>
        <v>0</v>
      </c>
      <c r="Q262" s="227">
        <f>'2.2.1 Retail-Minus-Modell'!$O9</f>
        <v>0</v>
      </c>
      <c r="R262" s="227">
        <f>'2.2.1 Retail-Minus-Modell'!$P9</f>
        <v>0</v>
      </c>
    </row>
    <row r="263" spans="2:18" ht="14.25">
      <c r="B263" s="219">
        <f>'1 Unternehmensangaben'!$A$12</f>
        <v>0</v>
      </c>
      <c r="C263" s="209">
        <f>'2.2.1 Retail-Minus-Modell'!$A$9</f>
        <v>0</v>
      </c>
      <c r="D263" s="209">
        <f>'2.2.1 Retail-Minus-Modell'!$B$9</f>
        <v>0</v>
      </c>
      <c r="E263" s="215">
        <f>'2.2.1 Retail-Minus-Modell'!$C10</f>
        <v>2024</v>
      </c>
      <c r="F263" s="238">
        <f>'2.2.1 Retail-Minus-Modell'!$D10</f>
        <v>0</v>
      </c>
      <c r="G263" s="238">
        <f>'2.2.1 Retail-Minus-Modell'!$E10</f>
        <v>0</v>
      </c>
      <c r="H263" s="238">
        <f>'2.2.1 Retail-Minus-Modell'!$F10</f>
        <v>0</v>
      </c>
      <c r="I263" s="238">
        <f>'2.2.1 Retail-Minus-Modell'!$G10</f>
        <v>0</v>
      </c>
      <c r="J263" s="238">
        <f>'2.2.1 Retail-Minus-Modell'!$H10</f>
        <v>0</v>
      </c>
      <c r="K263" s="238">
        <f>'2.2.1 Retail-Minus-Modell'!$I10</f>
        <v>0</v>
      </c>
      <c r="L263" s="238">
        <f>'2.2.1 Retail-Minus-Modell'!$J10</f>
        <v>0</v>
      </c>
      <c r="M263" s="238">
        <f>'2.2.1 Retail-Minus-Modell'!$K10</f>
        <v>0</v>
      </c>
      <c r="N263" s="238">
        <f>'2.2.1 Retail-Minus-Modell'!$L10</f>
        <v>0</v>
      </c>
      <c r="O263" s="238">
        <f>'2.2.1 Retail-Minus-Modell'!$M10</f>
        <v>0</v>
      </c>
      <c r="P263" s="238">
        <f>'2.2.1 Retail-Minus-Modell'!$N10</f>
        <v>0</v>
      </c>
      <c r="Q263" s="238">
        <f>'2.2.1 Retail-Minus-Modell'!$O10</f>
        <v>0</v>
      </c>
      <c r="R263" s="238">
        <f>'2.2.1 Retail-Minus-Modell'!$P10</f>
        <v>0</v>
      </c>
    </row>
    <row r="264" spans="2:18">
      <c r="B264" s="209">
        <f>'1 Unternehmensangaben'!$A$12</f>
        <v>0</v>
      </c>
      <c r="C264" s="209">
        <f>'2.2.1 Retail-Minus-Modell'!$A$9</f>
        <v>0</v>
      </c>
      <c r="D264" s="209">
        <f>'2.2.1 Retail-Minus-Modell'!$B$9</f>
        <v>0</v>
      </c>
      <c r="E264" s="215">
        <f>'2.2.1 Retail-Minus-Modell'!$C11</f>
        <v>2025</v>
      </c>
      <c r="F264" s="227">
        <f>'2.2.1 Retail-Minus-Modell'!$D11</f>
        <v>0</v>
      </c>
      <c r="G264" s="227">
        <f>'2.2.1 Retail-Minus-Modell'!$E11</f>
        <v>0</v>
      </c>
      <c r="H264" s="227">
        <f>'2.2.1 Retail-Minus-Modell'!$F11</f>
        <v>0</v>
      </c>
      <c r="I264" s="227">
        <f>'2.2.1 Retail-Minus-Modell'!$G11</f>
        <v>0</v>
      </c>
      <c r="J264" s="227">
        <f>'2.2.1 Retail-Minus-Modell'!$H11</f>
        <v>0</v>
      </c>
      <c r="K264" s="227">
        <f>'2.2.1 Retail-Minus-Modell'!$I11</f>
        <v>0</v>
      </c>
      <c r="L264" s="227">
        <f>'2.2.1 Retail-Minus-Modell'!$J11</f>
        <v>0</v>
      </c>
      <c r="M264" s="227">
        <f>'2.2.1 Retail-Minus-Modell'!$K11</f>
        <v>0</v>
      </c>
      <c r="N264" s="227">
        <f>'2.2.1 Retail-Minus-Modell'!$L11</f>
        <v>0</v>
      </c>
      <c r="O264" s="227">
        <f>'2.2.1 Retail-Minus-Modell'!$M11</f>
        <v>0</v>
      </c>
      <c r="P264" s="227">
        <f>'2.2.1 Retail-Minus-Modell'!$N11</f>
        <v>0</v>
      </c>
      <c r="Q264" s="227">
        <f>'2.2.1 Retail-Minus-Modell'!$O11</f>
        <v>0</v>
      </c>
      <c r="R264" s="227">
        <f>'2.2.1 Retail-Minus-Modell'!$P11</f>
        <v>0</v>
      </c>
    </row>
    <row r="265" spans="2:18" ht="14.25">
      <c r="B265" s="219">
        <f>'1 Unternehmensangaben'!$A$12</f>
        <v>0</v>
      </c>
      <c r="C265" s="209">
        <f>'2.2.1 Retail-Minus-Modell'!$A$12</f>
        <v>0</v>
      </c>
      <c r="D265" s="209">
        <f>'2.2.1 Retail-Minus-Modell'!$B$12</f>
        <v>0</v>
      </c>
      <c r="E265" s="215">
        <f>'2.2.1 Retail-Minus-Modell'!$C12</f>
        <v>2023</v>
      </c>
      <c r="F265" s="238">
        <f>'2.2.1 Retail-Minus-Modell'!$D12</f>
        <v>0</v>
      </c>
      <c r="G265" s="238">
        <f>'2.2.1 Retail-Minus-Modell'!$E12</f>
        <v>0</v>
      </c>
      <c r="H265" s="238">
        <f>'2.2.1 Retail-Minus-Modell'!$F12</f>
        <v>0</v>
      </c>
      <c r="I265" s="238">
        <f>'2.2.1 Retail-Minus-Modell'!$G12</f>
        <v>0</v>
      </c>
      <c r="J265" s="238">
        <f>'2.2.1 Retail-Minus-Modell'!$H12</f>
        <v>0</v>
      </c>
      <c r="K265" s="238">
        <f>'2.2.1 Retail-Minus-Modell'!$I12</f>
        <v>0</v>
      </c>
      <c r="L265" s="238">
        <f>'2.2.1 Retail-Minus-Modell'!$J12</f>
        <v>0</v>
      </c>
      <c r="M265" s="238">
        <f>'2.2.1 Retail-Minus-Modell'!$K12</f>
        <v>0</v>
      </c>
      <c r="N265" s="238">
        <f>'2.2.1 Retail-Minus-Modell'!$L12</f>
        <v>0</v>
      </c>
      <c r="O265" s="238">
        <f>'2.2.1 Retail-Minus-Modell'!$M12</f>
        <v>0</v>
      </c>
      <c r="P265" s="238">
        <f>'2.2.1 Retail-Minus-Modell'!$N12</f>
        <v>0</v>
      </c>
      <c r="Q265" s="238">
        <f>'2.2.1 Retail-Minus-Modell'!$O12</f>
        <v>0</v>
      </c>
      <c r="R265" s="238">
        <f>'2.2.1 Retail-Minus-Modell'!$P12</f>
        <v>0</v>
      </c>
    </row>
    <row r="266" spans="2:18">
      <c r="B266" s="209">
        <f>'1 Unternehmensangaben'!$A$12</f>
        <v>0</v>
      </c>
      <c r="C266" s="209">
        <f>'2.2.1 Retail-Minus-Modell'!$A$12</f>
        <v>0</v>
      </c>
      <c r="D266" s="209">
        <f>'2.2.1 Retail-Minus-Modell'!$B$12</f>
        <v>0</v>
      </c>
      <c r="E266" s="215">
        <f>'2.2.1 Retail-Minus-Modell'!$C13</f>
        <v>2024</v>
      </c>
      <c r="F266" s="227">
        <f>'2.2.1 Retail-Minus-Modell'!$D13</f>
        <v>0</v>
      </c>
      <c r="G266" s="227">
        <f>'2.2.1 Retail-Minus-Modell'!$E13</f>
        <v>0</v>
      </c>
      <c r="H266" s="227">
        <f>'2.2.1 Retail-Minus-Modell'!$F13</f>
        <v>0</v>
      </c>
      <c r="I266" s="227">
        <f>'2.2.1 Retail-Minus-Modell'!$G13</f>
        <v>0</v>
      </c>
      <c r="J266" s="227">
        <f>'2.2.1 Retail-Minus-Modell'!$H13</f>
        <v>0</v>
      </c>
      <c r="K266" s="227">
        <f>'2.2.1 Retail-Minus-Modell'!$I13</f>
        <v>0</v>
      </c>
      <c r="L266" s="227">
        <f>'2.2.1 Retail-Minus-Modell'!$J13</f>
        <v>0</v>
      </c>
      <c r="M266" s="227">
        <f>'2.2.1 Retail-Minus-Modell'!$K13</f>
        <v>0</v>
      </c>
      <c r="N266" s="227">
        <f>'2.2.1 Retail-Minus-Modell'!$L13</f>
        <v>0</v>
      </c>
      <c r="O266" s="227">
        <f>'2.2.1 Retail-Minus-Modell'!$M13</f>
        <v>0</v>
      </c>
      <c r="P266" s="227">
        <f>'2.2.1 Retail-Minus-Modell'!$N13</f>
        <v>0</v>
      </c>
      <c r="Q266" s="227">
        <f>'2.2.1 Retail-Minus-Modell'!$O13</f>
        <v>0</v>
      </c>
      <c r="R266" s="227">
        <f>'2.2.1 Retail-Minus-Modell'!$P13</f>
        <v>0</v>
      </c>
    </row>
    <row r="267" spans="2:18" ht="14.25">
      <c r="B267" s="219">
        <f>'1 Unternehmensangaben'!$A$12</f>
        <v>0</v>
      </c>
      <c r="C267" s="209">
        <f>'2.2.1 Retail-Minus-Modell'!$A$12</f>
        <v>0</v>
      </c>
      <c r="D267" s="209">
        <f>'2.2.1 Retail-Minus-Modell'!$B$12</f>
        <v>0</v>
      </c>
      <c r="E267" s="215">
        <f>'2.2.1 Retail-Minus-Modell'!$C14</f>
        <v>2025</v>
      </c>
      <c r="F267" s="238">
        <f>'2.2.1 Retail-Minus-Modell'!$D14</f>
        <v>0</v>
      </c>
      <c r="G267" s="238">
        <f>'2.2.1 Retail-Minus-Modell'!$E14</f>
        <v>0</v>
      </c>
      <c r="H267" s="238">
        <f>'2.2.1 Retail-Minus-Modell'!$F14</f>
        <v>0</v>
      </c>
      <c r="I267" s="238">
        <f>'2.2.1 Retail-Minus-Modell'!$G14</f>
        <v>0</v>
      </c>
      <c r="J267" s="238">
        <f>'2.2.1 Retail-Minus-Modell'!$H14</f>
        <v>0</v>
      </c>
      <c r="K267" s="238">
        <f>'2.2.1 Retail-Minus-Modell'!$I14</f>
        <v>0</v>
      </c>
      <c r="L267" s="238">
        <f>'2.2.1 Retail-Minus-Modell'!$J14</f>
        <v>0</v>
      </c>
      <c r="M267" s="238">
        <f>'2.2.1 Retail-Minus-Modell'!$K14</f>
        <v>0</v>
      </c>
      <c r="N267" s="238">
        <f>'2.2.1 Retail-Minus-Modell'!$L14</f>
        <v>0</v>
      </c>
      <c r="O267" s="238">
        <f>'2.2.1 Retail-Minus-Modell'!$M14</f>
        <v>0</v>
      </c>
      <c r="P267" s="238">
        <f>'2.2.1 Retail-Minus-Modell'!$N14</f>
        <v>0</v>
      </c>
      <c r="Q267" s="238">
        <f>'2.2.1 Retail-Minus-Modell'!$O14</f>
        <v>0</v>
      </c>
      <c r="R267" s="238">
        <f>'2.2.1 Retail-Minus-Modell'!$P14</f>
        <v>0</v>
      </c>
    </row>
    <row r="268" spans="2:18">
      <c r="B268" s="209">
        <f>'1 Unternehmensangaben'!$A$12</f>
        <v>0</v>
      </c>
      <c r="C268" s="209">
        <f>'2.2.1 Retail-Minus-Modell'!$A$15</f>
        <v>0</v>
      </c>
      <c r="D268" s="209">
        <f>'2.2.1 Retail-Minus-Modell'!$B$15</f>
        <v>0</v>
      </c>
      <c r="E268" s="215">
        <f>'2.2.1 Retail-Minus-Modell'!$C15</f>
        <v>2023</v>
      </c>
      <c r="F268" s="227">
        <f>'2.2.1 Retail-Minus-Modell'!$D15</f>
        <v>0</v>
      </c>
      <c r="G268" s="227">
        <f>'2.2.1 Retail-Minus-Modell'!$E15</f>
        <v>0</v>
      </c>
      <c r="H268" s="227">
        <f>'2.2.1 Retail-Minus-Modell'!$F15</f>
        <v>0</v>
      </c>
      <c r="I268" s="227">
        <f>'2.2.1 Retail-Minus-Modell'!$G15</f>
        <v>0</v>
      </c>
      <c r="J268" s="227">
        <f>'2.2.1 Retail-Minus-Modell'!$H15</f>
        <v>0</v>
      </c>
      <c r="K268" s="227">
        <f>'2.2.1 Retail-Minus-Modell'!$I15</f>
        <v>0</v>
      </c>
      <c r="L268" s="227">
        <f>'2.2.1 Retail-Minus-Modell'!$J15</f>
        <v>0</v>
      </c>
      <c r="M268" s="227">
        <f>'2.2.1 Retail-Minus-Modell'!$K15</f>
        <v>0</v>
      </c>
      <c r="N268" s="227">
        <f>'2.2.1 Retail-Minus-Modell'!$L15</f>
        <v>0</v>
      </c>
      <c r="O268" s="227">
        <f>'2.2.1 Retail-Minus-Modell'!$M15</f>
        <v>0</v>
      </c>
      <c r="P268" s="227">
        <f>'2.2.1 Retail-Minus-Modell'!$N15</f>
        <v>0</v>
      </c>
      <c r="Q268" s="227">
        <f>'2.2.1 Retail-Minus-Modell'!$O15</f>
        <v>0</v>
      </c>
      <c r="R268" s="227">
        <f>'2.2.1 Retail-Minus-Modell'!$P15</f>
        <v>0</v>
      </c>
    </row>
    <row r="269" spans="2:18" ht="14.25">
      <c r="B269" s="219">
        <f>'1 Unternehmensangaben'!$A$12</f>
        <v>0</v>
      </c>
      <c r="C269" s="209">
        <f>'2.2.1 Retail-Minus-Modell'!$A$15</f>
        <v>0</v>
      </c>
      <c r="D269" s="209">
        <f>'2.2.1 Retail-Minus-Modell'!$B$15</f>
        <v>0</v>
      </c>
      <c r="E269" s="215">
        <f>'2.2.1 Retail-Minus-Modell'!$C16</f>
        <v>2024</v>
      </c>
      <c r="F269" s="238">
        <f>'2.2.1 Retail-Minus-Modell'!$D16</f>
        <v>0</v>
      </c>
      <c r="G269" s="238">
        <f>'2.2.1 Retail-Minus-Modell'!$E16</f>
        <v>0</v>
      </c>
      <c r="H269" s="238">
        <f>'2.2.1 Retail-Minus-Modell'!$F16</f>
        <v>0</v>
      </c>
      <c r="I269" s="238">
        <f>'2.2.1 Retail-Minus-Modell'!$G16</f>
        <v>0</v>
      </c>
      <c r="J269" s="238">
        <f>'2.2.1 Retail-Minus-Modell'!$H16</f>
        <v>0</v>
      </c>
      <c r="K269" s="238">
        <f>'2.2.1 Retail-Minus-Modell'!$I16</f>
        <v>0</v>
      </c>
      <c r="L269" s="238">
        <f>'2.2.1 Retail-Minus-Modell'!$J16</f>
        <v>0</v>
      </c>
      <c r="M269" s="238">
        <f>'2.2.1 Retail-Minus-Modell'!$K16</f>
        <v>0</v>
      </c>
      <c r="N269" s="238">
        <f>'2.2.1 Retail-Minus-Modell'!$L16</f>
        <v>0</v>
      </c>
      <c r="O269" s="238">
        <f>'2.2.1 Retail-Minus-Modell'!$M16</f>
        <v>0</v>
      </c>
      <c r="P269" s="238">
        <f>'2.2.1 Retail-Minus-Modell'!$N16</f>
        <v>0</v>
      </c>
      <c r="Q269" s="238">
        <f>'2.2.1 Retail-Minus-Modell'!$O16</f>
        <v>0</v>
      </c>
      <c r="R269" s="238">
        <f>'2.2.1 Retail-Minus-Modell'!$P16</f>
        <v>0</v>
      </c>
    </row>
    <row r="270" spans="2:18">
      <c r="B270" s="209">
        <f>'1 Unternehmensangaben'!$A$12</f>
        <v>0</v>
      </c>
      <c r="C270" s="209">
        <f>'2.2.1 Retail-Minus-Modell'!$A$15</f>
        <v>0</v>
      </c>
      <c r="D270" s="209">
        <f>'2.2.1 Retail-Minus-Modell'!$B$15</f>
        <v>0</v>
      </c>
      <c r="E270" s="215">
        <f>'2.2.1 Retail-Minus-Modell'!$C17</f>
        <v>2025</v>
      </c>
      <c r="F270" s="227">
        <f>'2.2.1 Retail-Minus-Modell'!$D17</f>
        <v>0</v>
      </c>
      <c r="G270" s="227">
        <f>'2.2.1 Retail-Minus-Modell'!$E17</f>
        <v>0</v>
      </c>
      <c r="H270" s="227">
        <f>'2.2.1 Retail-Minus-Modell'!$F17</f>
        <v>0</v>
      </c>
      <c r="I270" s="227">
        <f>'2.2.1 Retail-Minus-Modell'!$G17</f>
        <v>0</v>
      </c>
      <c r="J270" s="227">
        <f>'2.2.1 Retail-Minus-Modell'!$H17</f>
        <v>0</v>
      </c>
      <c r="K270" s="227">
        <f>'2.2.1 Retail-Minus-Modell'!$I17</f>
        <v>0</v>
      </c>
      <c r="L270" s="227">
        <f>'2.2.1 Retail-Minus-Modell'!$J17</f>
        <v>0</v>
      </c>
      <c r="M270" s="227">
        <f>'2.2.1 Retail-Minus-Modell'!$K17</f>
        <v>0</v>
      </c>
      <c r="N270" s="227">
        <f>'2.2.1 Retail-Minus-Modell'!$L17</f>
        <v>0</v>
      </c>
      <c r="O270" s="227">
        <f>'2.2.1 Retail-Minus-Modell'!$M17</f>
        <v>0</v>
      </c>
      <c r="P270" s="227">
        <f>'2.2.1 Retail-Minus-Modell'!$N17</f>
        <v>0</v>
      </c>
      <c r="Q270" s="227">
        <f>'2.2.1 Retail-Minus-Modell'!$O17</f>
        <v>0</v>
      </c>
      <c r="R270" s="227">
        <f>'2.2.1 Retail-Minus-Modell'!$P17</f>
        <v>0</v>
      </c>
    </row>
    <row r="271" spans="2:18" ht="14.25">
      <c r="B271" s="219">
        <f>'1 Unternehmensangaben'!$A$12</f>
        <v>0</v>
      </c>
      <c r="C271" s="209">
        <f>'2.2.1 Retail-Minus-Modell'!$A$18</f>
        <v>0</v>
      </c>
      <c r="D271" s="209">
        <f>'2.2.1 Retail-Minus-Modell'!$B$18</f>
        <v>0</v>
      </c>
      <c r="E271" s="215">
        <f>'2.2.1 Retail-Minus-Modell'!$C18</f>
        <v>2023</v>
      </c>
      <c r="F271" s="238">
        <f>'2.2.1 Retail-Minus-Modell'!$D18</f>
        <v>0</v>
      </c>
      <c r="G271" s="238">
        <f>'2.2.1 Retail-Minus-Modell'!$E18</f>
        <v>0</v>
      </c>
      <c r="H271" s="238">
        <f>'2.2.1 Retail-Minus-Modell'!$F18</f>
        <v>0</v>
      </c>
      <c r="I271" s="238">
        <f>'2.2.1 Retail-Minus-Modell'!$G18</f>
        <v>0</v>
      </c>
      <c r="J271" s="238">
        <f>'2.2.1 Retail-Minus-Modell'!$H18</f>
        <v>0</v>
      </c>
      <c r="K271" s="238">
        <f>'2.2.1 Retail-Minus-Modell'!$I18</f>
        <v>0</v>
      </c>
      <c r="L271" s="238">
        <f>'2.2.1 Retail-Minus-Modell'!$J18</f>
        <v>0</v>
      </c>
      <c r="M271" s="238">
        <f>'2.2.1 Retail-Minus-Modell'!$K18</f>
        <v>0</v>
      </c>
      <c r="N271" s="238">
        <f>'2.2.1 Retail-Minus-Modell'!$L18</f>
        <v>0</v>
      </c>
      <c r="O271" s="238">
        <f>'2.2.1 Retail-Minus-Modell'!$M18</f>
        <v>0</v>
      </c>
      <c r="P271" s="238">
        <f>'2.2.1 Retail-Minus-Modell'!$N18</f>
        <v>0</v>
      </c>
      <c r="Q271" s="238">
        <f>'2.2.1 Retail-Minus-Modell'!$O18</f>
        <v>0</v>
      </c>
      <c r="R271" s="238">
        <f>'2.2.1 Retail-Minus-Modell'!$P18</f>
        <v>0</v>
      </c>
    </row>
    <row r="272" spans="2:18">
      <c r="B272" s="209">
        <f>'1 Unternehmensangaben'!$A$12</f>
        <v>0</v>
      </c>
      <c r="C272" s="209">
        <f>'2.2.1 Retail-Minus-Modell'!$A$18</f>
        <v>0</v>
      </c>
      <c r="D272" s="209">
        <f>'2.2.1 Retail-Minus-Modell'!$B$18</f>
        <v>0</v>
      </c>
      <c r="E272" s="215">
        <f>'2.2.1 Retail-Minus-Modell'!$C19</f>
        <v>2024</v>
      </c>
      <c r="F272" s="227">
        <f>'2.2.1 Retail-Minus-Modell'!$D19</f>
        <v>0</v>
      </c>
      <c r="G272" s="227">
        <f>'2.2.1 Retail-Minus-Modell'!$E19</f>
        <v>0</v>
      </c>
      <c r="H272" s="227">
        <f>'2.2.1 Retail-Minus-Modell'!$F19</f>
        <v>0</v>
      </c>
      <c r="I272" s="227">
        <f>'2.2.1 Retail-Minus-Modell'!$G19</f>
        <v>0</v>
      </c>
      <c r="J272" s="227">
        <f>'2.2.1 Retail-Minus-Modell'!$H19</f>
        <v>0</v>
      </c>
      <c r="K272" s="227">
        <f>'2.2.1 Retail-Minus-Modell'!$I19</f>
        <v>0</v>
      </c>
      <c r="L272" s="227">
        <f>'2.2.1 Retail-Minus-Modell'!$J19</f>
        <v>0</v>
      </c>
      <c r="M272" s="227">
        <f>'2.2.1 Retail-Minus-Modell'!$K19</f>
        <v>0</v>
      </c>
      <c r="N272" s="227">
        <f>'2.2.1 Retail-Minus-Modell'!$L19</f>
        <v>0</v>
      </c>
      <c r="O272" s="227">
        <f>'2.2.1 Retail-Minus-Modell'!$M19</f>
        <v>0</v>
      </c>
      <c r="P272" s="227">
        <f>'2.2.1 Retail-Minus-Modell'!$N19</f>
        <v>0</v>
      </c>
      <c r="Q272" s="227">
        <f>'2.2.1 Retail-Minus-Modell'!$O19</f>
        <v>0</v>
      </c>
      <c r="R272" s="227">
        <f>'2.2.1 Retail-Minus-Modell'!$P19</f>
        <v>0</v>
      </c>
    </row>
    <row r="273" spans="2:18" ht="14.25">
      <c r="B273" s="219">
        <f>'1 Unternehmensangaben'!$A$12</f>
        <v>0</v>
      </c>
      <c r="C273" s="209">
        <f>'2.2.1 Retail-Minus-Modell'!$A$18</f>
        <v>0</v>
      </c>
      <c r="D273" s="209">
        <f>'2.2.1 Retail-Minus-Modell'!$B$18</f>
        <v>0</v>
      </c>
      <c r="E273" s="215">
        <f>'2.2.1 Retail-Minus-Modell'!$C20</f>
        <v>2025</v>
      </c>
      <c r="F273" s="238">
        <f>'2.2.1 Retail-Minus-Modell'!$D20</f>
        <v>0</v>
      </c>
      <c r="G273" s="238">
        <f>'2.2.1 Retail-Minus-Modell'!$E20</f>
        <v>0</v>
      </c>
      <c r="H273" s="238">
        <f>'2.2.1 Retail-Minus-Modell'!$F20</f>
        <v>0</v>
      </c>
      <c r="I273" s="238">
        <f>'2.2.1 Retail-Minus-Modell'!$G20</f>
        <v>0</v>
      </c>
      <c r="J273" s="238">
        <f>'2.2.1 Retail-Minus-Modell'!$H20</f>
        <v>0</v>
      </c>
      <c r="K273" s="238">
        <f>'2.2.1 Retail-Minus-Modell'!$I20</f>
        <v>0</v>
      </c>
      <c r="L273" s="238">
        <f>'2.2.1 Retail-Minus-Modell'!$J20</f>
        <v>0</v>
      </c>
      <c r="M273" s="238">
        <f>'2.2.1 Retail-Minus-Modell'!$K20</f>
        <v>0</v>
      </c>
      <c r="N273" s="238">
        <f>'2.2.1 Retail-Minus-Modell'!$L20</f>
        <v>0</v>
      </c>
      <c r="O273" s="238">
        <f>'2.2.1 Retail-Minus-Modell'!$M20</f>
        <v>0</v>
      </c>
      <c r="P273" s="238">
        <f>'2.2.1 Retail-Minus-Modell'!$N20</f>
        <v>0</v>
      </c>
      <c r="Q273" s="238">
        <f>'2.2.1 Retail-Minus-Modell'!$O20</f>
        <v>0</v>
      </c>
      <c r="R273" s="238">
        <f>'2.2.1 Retail-Minus-Modell'!$P20</f>
        <v>0</v>
      </c>
    </row>
    <row r="274" spans="2:18">
      <c r="B274" s="209">
        <f>'1 Unternehmensangaben'!$A$12</f>
        <v>0</v>
      </c>
      <c r="C274" s="209">
        <f>'2.2.1 Retail-Minus-Modell'!$A$21</f>
        <v>0</v>
      </c>
      <c r="D274" s="209">
        <f>'2.2.1 Retail-Minus-Modell'!$B$21</f>
        <v>0</v>
      </c>
      <c r="E274" s="215">
        <f>'2.2.1 Retail-Minus-Modell'!$C21</f>
        <v>2023</v>
      </c>
      <c r="F274" s="227">
        <f>'2.2.1 Retail-Minus-Modell'!$D21</f>
        <v>0</v>
      </c>
      <c r="G274" s="227">
        <f>'2.2.1 Retail-Minus-Modell'!$E21</f>
        <v>0</v>
      </c>
      <c r="H274" s="227">
        <f>'2.2.1 Retail-Minus-Modell'!$F21</f>
        <v>0</v>
      </c>
      <c r="I274" s="227">
        <f>'2.2.1 Retail-Minus-Modell'!$G21</f>
        <v>0</v>
      </c>
      <c r="J274" s="227">
        <f>'2.2.1 Retail-Minus-Modell'!$H21</f>
        <v>0</v>
      </c>
      <c r="K274" s="227">
        <f>'2.2.1 Retail-Minus-Modell'!$I21</f>
        <v>0</v>
      </c>
      <c r="L274" s="227">
        <f>'2.2.1 Retail-Minus-Modell'!$J21</f>
        <v>0</v>
      </c>
      <c r="M274" s="227">
        <f>'2.2.1 Retail-Minus-Modell'!$K21</f>
        <v>0</v>
      </c>
      <c r="N274" s="227">
        <f>'2.2.1 Retail-Minus-Modell'!$L21</f>
        <v>0</v>
      </c>
      <c r="O274" s="227">
        <f>'2.2.1 Retail-Minus-Modell'!$M21</f>
        <v>0</v>
      </c>
      <c r="P274" s="227">
        <f>'2.2.1 Retail-Minus-Modell'!$N21</f>
        <v>0</v>
      </c>
      <c r="Q274" s="227">
        <f>'2.2.1 Retail-Minus-Modell'!$O21</f>
        <v>0</v>
      </c>
      <c r="R274" s="227">
        <f>'2.2.1 Retail-Minus-Modell'!$P21</f>
        <v>0</v>
      </c>
    </row>
    <row r="275" spans="2:18" ht="14.25">
      <c r="B275" s="219">
        <f>'1 Unternehmensangaben'!$A$12</f>
        <v>0</v>
      </c>
      <c r="C275" s="209">
        <f>'2.2.1 Retail-Minus-Modell'!$A$21</f>
        <v>0</v>
      </c>
      <c r="D275" s="209">
        <f>'2.2.1 Retail-Minus-Modell'!$B$21</f>
        <v>0</v>
      </c>
      <c r="E275" s="215">
        <f>'2.2.1 Retail-Minus-Modell'!$C22</f>
        <v>2024</v>
      </c>
      <c r="F275" s="238">
        <f>'2.2.1 Retail-Minus-Modell'!$D22</f>
        <v>0</v>
      </c>
      <c r="G275" s="238">
        <f>'2.2.1 Retail-Minus-Modell'!$E22</f>
        <v>0</v>
      </c>
      <c r="H275" s="238">
        <f>'2.2.1 Retail-Minus-Modell'!$F22</f>
        <v>0</v>
      </c>
      <c r="I275" s="238">
        <f>'2.2.1 Retail-Minus-Modell'!$G22</f>
        <v>0</v>
      </c>
      <c r="J275" s="238">
        <f>'2.2.1 Retail-Minus-Modell'!$H22</f>
        <v>0</v>
      </c>
      <c r="K275" s="238">
        <f>'2.2.1 Retail-Minus-Modell'!$I22</f>
        <v>0</v>
      </c>
      <c r="L275" s="238">
        <f>'2.2.1 Retail-Minus-Modell'!$J22</f>
        <v>0</v>
      </c>
      <c r="M275" s="238">
        <f>'2.2.1 Retail-Minus-Modell'!$K22</f>
        <v>0</v>
      </c>
      <c r="N275" s="238">
        <f>'2.2.1 Retail-Minus-Modell'!$L22</f>
        <v>0</v>
      </c>
      <c r="O275" s="238">
        <f>'2.2.1 Retail-Minus-Modell'!$M22</f>
        <v>0</v>
      </c>
      <c r="P275" s="238">
        <f>'2.2.1 Retail-Minus-Modell'!$N22</f>
        <v>0</v>
      </c>
      <c r="Q275" s="238">
        <f>'2.2.1 Retail-Minus-Modell'!$O22</f>
        <v>0</v>
      </c>
      <c r="R275" s="238">
        <f>'2.2.1 Retail-Minus-Modell'!$P22</f>
        <v>0</v>
      </c>
    </row>
    <row r="276" spans="2:18">
      <c r="B276" s="209">
        <f>'1 Unternehmensangaben'!$A$12</f>
        <v>0</v>
      </c>
      <c r="C276" s="209">
        <f>'2.2.1 Retail-Minus-Modell'!$A$21</f>
        <v>0</v>
      </c>
      <c r="D276" s="209">
        <f>'2.2.1 Retail-Minus-Modell'!$B$21</f>
        <v>0</v>
      </c>
      <c r="E276" s="215">
        <f>'2.2.1 Retail-Minus-Modell'!$C23</f>
        <v>2025</v>
      </c>
      <c r="F276" s="227">
        <f>'2.2.1 Retail-Minus-Modell'!$D23</f>
        <v>0</v>
      </c>
      <c r="G276" s="227">
        <f>'2.2.1 Retail-Minus-Modell'!$E23</f>
        <v>0</v>
      </c>
      <c r="H276" s="227">
        <f>'2.2.1 Retail-Minus-Modell'!$F23</f>
        <v>0</v>
      </c>
      <c r="I276" s="227">
        <f>'2.2.1 Retail-Minus-Modell'!$G23</f>
        <v>0</v>
      </c>
      <c r="J276" s="227">
        <f>'2.2.1 Retail-Minus-Modell'!$H23</f>
        <v>0</v>
      </c>
      <c r="K276" s="227">
        <f>'2.2.1 Retail-Minus-Modell'!$I23</f>
        <v>0</v>
      </c>
      <c r="L276" s="227">
        <f>'2.2.1 Retail-Minus-Modell'!$J23</f>
        <v>0</v>
      </c>
      <c r="M276" s="227">
        <f>'2.2.1 Retail-Minus-Modell'!$K23</f>
        <v>0</v>
      </c>
      <c r="N276" s="227">
        <f>'2.2.1 Retail-Minus-Modell'!$L23</f>
        <v>0</v>
      </c>
      <c r="O276" s="227">
        <f>'2.2.1 Retail-Minus-Modell'!$M23</f>
        <v>0</v>
      </c>
      <c r="P276" s="227">
        <f>'2.2.1 Retail-Minus-Modell'!$N23</f>
        <v>0</v>
      </c>
      <c r="Q276" s="227">
        <f>'2.2.1 Retail-Minus-Modell'!$O23</f>
        <v>0</v>
      </c>
      <c r="R276" s="227">
        <f>'2.2.1 Retail-Minus-Modell'!$P23</f>
        <v>0</v>
      </c>
    </row>
    <row r="277" spans="2:18" ht="14.25">
      <c r="B277" s="219">
        <f>'1 Unternehmensangaben'!$A$12</f>
        <v>0</v>
      </c>
      <c r="C277" s="209">
        <f>'2.2.1 Retail-Minus-Modell'!$A$24</f>
        <v>0</v>
      </c>
      <c r="D277" s="209">
        <f>'2.2.1 Retail-Minus-Modell'!$B$24</f>
        <v>0</v>
      </c>
      <c r="E277" s="215">
        <f>'2.2.1 Retail-Minus-Modell'!$C24</f>
        <v>2023</v>
      </c>
      <c r="F277" s="238">
        <f>'2.2.1 Retail-Minus-Modell'!$D24</f>
        <v>0</v>
      </c>
      <c r="G277" s="238">
        <f>'2.2.1 Retail-Minus-Modell'!$E24</f>
        <v>0</v>
      </c>
      <c r="H277" s="238">
        <f>'2.2.1 Retail-Minus-Modell'!$F24</f>
        <v>0</v>
      </c>
      <c r="I277" s="238">
        <f>'2.2.1 Retail-Minus-Modell'!$G24</f>
        <v>0</v>
      </c>
      <c r="J277" s="238">
        <f>'2.2.1 Retail-Minus-Modell'!$H24</f>
        <v>0</v>
      </c>
      <c r="K277" s="238">
        <f>'2.2.1 Retail-Minus-Modell'!$I24</f>
        <v>0</v>
      </c>
      <c r="L277" s="238">
        <f>'2.2.1 Retail-Minus-Modell'!$J24</f>
        <v>0</v>
      </c>
      <c r="M277" s="238">
        <f>'2.2.1 Retail-Minus-Modell'!$K24</f>
        <v>0</v>
      </c>
      <c r="N277" s="238">
        <f>'2.2.1 Retail-Minus-Modell'!$L24</f>
        <v>0</v>
      </c>
      <c r="O277" s="238">
        <f>'2.2.1 Retail-Minus-Modell'!$M24</f>
        <v>0</v>
      </c>
      <c r="P277" s="238">
        <f>'2.2.1 Retail-Minus-Modell'!$N24</f>
        <v>0</v>
      </c>
      <c r="Q277" s="238">
        <f>'2.2.1 Retail-Minus-Modell'!$O24</f>
        <v>0</v>
      </c>
      <c r="R277" s="238">
        <f>'2.2.1 Retail-Minus-Modell'!$P24</f>
        <v>0</v>
      </c>
    </row>
    <row r="278" spans="2:18">
      <c r="B278" s="209">
        <f>'1 Unternehmensangaben'!$A$12</f>
        <v>0</v>
      </c>
      <c r="C278" s="209">
        <f>'2.2.1 Retail-Minus-Modell'!$A$24</f>
        <v>0</v>
      </c>
      <c r="D278" s="209">
        <f>'2.2.1 Retail-Minus-Modell'!$B$24</f>
        <v>0</v>
      </c>
      <c r="E278" s="215">
        <f>'2.2.1 Retail-Minus-Modell'!$C25</f>
        <v>2024</v>
      </c>
      <c r="F278" s="227">
        <f>'2.2.1 Retail-Minus-Modell'!$D25</f>
        <v>0</v>
      </c>
      <c r="G278" s="227">
        <f>'2.2.1 Retail-Minus-Modell'!$E25</f>
        <v>0</v>
      </c>
      <c r="H278" s="227">
        <f>'2.2.1 Retail-Minus-Modell'!$F25</f>
        <v>0</v>
      </c>
      <c r="I278" s="227">
        <f>'2.2.1 Retail-Minus-Modell'!$G25</f>
        <v>0</v>
      </c>
      <c r="J278" s="227">
        <f>'2.2.1 Retail-Minus-Modell'!$H25</f>
        <v>0</v>
      </c>
      <c r="K278" s="227">
        <f>'2.2.1 Retail-Minus-Modell'!$I25</f>
        <v>0</v>
      </c>
      <c r="L278" s="227">
        <f>'2.2.1 Retail-Minus-Modell'!$J25</f>
        <v>0</v>
      </c>
      <c r="M278" s="227">
        <f>'2.2.1 Retail-Minus-Modell'!$K25</f>
        <v>0</v>
      </c>
      <c r="N278" s="227">
        <f>'2.2.1 Retail-Minus-Modell'!$L25</f>
        <v>0</v>
      </c>
      <c r="O278" s="227">
        <f>'2.2.1 Retail-Minus-Modell'!$M25</f>
        <v>0</v>
      </c>
      <c r="P278" s="227">
        <f>'2.2.1 Retail-Minus-Modell'!$N25</f>
        <v>0</v>
      </c>
      <c r="Q278" s="227">
        <f>'2.2.1 Retail-Minus-Modell'!$O25</f>
        <v>0</v>
      </c>
      <c r="R278" s="227">
        <f>'2.2.1 Retail-Minus-Modell'!$P25</f>
        <v>0</v>
      </c>
    </row>
    <row r="279" spans="2:18" ht="14.25">
      <c r="B279" s="219">
        <f>'1 Unternehmensangaben'!$A$12</f>
        <v>0</v>
      </c>
      <c r="C279" s="209">
        <f>'2.2.1 Retail-Minus-Modell'!$A$24</f>
        <v>0</v>
      </c>
      <c r="D279" s="209">
        <f>'2.2.1 Retail-Minus-Modell'!$B$24</f>
        <v>0</v>
      </c>
      <c r="E279" s="215">
        <f>'2.2.1 Retail-Minus-Modell'!$C26</f>
        <v>2025</v>
      </c>
      <c r="F279" s="238">
        <f>'2.2.1 Retail-Minus-Modell'!$D26</f>
        <v>0</v>
      </c>
      <c r="G279" s="238">
        <f>'2.2.1 Retail-Minus-Modell'!$E26</f>
        <v>0</v>
      </c>
      <c r="H279" s="238">
        <f>'2.2.1 Retail-Minus-Modell'!$F26</f>
        <v>0</v>
      </c>
      <c r="I279" s="238">
        <f>'2.2.1 Retail-Minus-Modell'!$G26</f>
        <v>0</v>
      </c>
      <c r="J279" s="238">
        <f>'2.2.1 Retail-Minus-Modell'!$H26</f>
        <v>0</v>
      </c>
      <c r="K279" s="238">
        <f>'2.2.1 Retail-Minus-Modell'!$I26</f>
        <v>0</v>
      </c>
      <c r="L279" s="238">
        <f>'2.2.1 Retail-Minus-Modell'!$J26</f>
        <v>0</v>
      </c>
      <c r="M279" s="238">
        <f>'2.2.1 Retail-Minus-Modell'!$K26</f>
        <v>0</v>
      </c>
      <c r="N279" s="238">
        <f>'2.2.1 Retail-Minus-Modell'!$L26</f>
        <v>0</v>
      </c>
      <c r="O279" s="238">
        <f>'2.2.1 Retail-Minus-Modell'!$M26</f>
        <v>0</v>
      </c>
      <c r="P279" s="238">
        <f>'2.2.1 Retail-Minus-Modell'!$N26</f>
        <v>0</v>
      </c>
      <c r="Q279" s="238">
        <f>'2.2.1 Retail-Minus-Modell'!$O26</f>
        <v>0</v>
      </c>
      <c r="R279" s="238">
        <f>'2.2.1 Retail-Minus-Modell'!$P26</f>
        <v>0</v>
      </c>
    </row>
    <row r="280" spans="2:18">
      <c r="B280" s="209">
        <f>'1 Unternehmensangaben'!$A$12</f>
        <v>0</v>
      </c>
      <c r="C280" s="209">
        <f>'2.2.1 Retail-Minus-Modell'!$A$27</f>
        <v>0</v>
      </c>
      <c r="D280" s="209">
        <f>'2.2.1 Retail-Minus-Modell'!$B$27</f>
        <v>0</v>
      </c>
      <c r="E280" s="215">
        <f>'2.2.1 Retail-Minus-Modell'!$C27</f>
        <v>2023</v>
      </c>
      <c r="F280" s="227">
        <f>'2.2.1 Retail-Minus-Modell'!$D27</f>
        <v>0</v>
      </c>
      <c r="G280" s="227">
        <f>'2.2.1 Retail-Minus-Modell'!$E27</f>
        <v>0</v>
      </c>
      <c r="H280" s="227">
        <f>'2.2.1 Retail-Minus-Modell'!$F27</f>
        <v>0</v>
      </c>
      <c r="I280" s="227">
        <f>'2.2.1 Retail-Minus-Modell'!$G27</f>
        <v>0</v>
      </c>
      <c r="J280" s="227">
        <f>'2.2.1 Retail-Minus-Modell'!$H27</f>
        <v>0</v>
      </c>
      <c r="K280" s="227">
        <f>'2.2.1 Retail-Minus-Modell'!$I27</f>
        <v>0</v>
      </c>
      <c r="L280" s="227">
        <f>'2.2.1 Retail-Minus-Modell'!$J27</f>
        <v>0</v>
      </c>
      <c r="M280" s="227">
        <f>'2.2.1 Retail-Minus-Modell'!$K27</f>
        <v>0</v>
      </c>
      <c r="N280" s="227">
        <f>'2.2.1 Retail-Minus-Modell'!$L27</f>
        <v>0</v>
      </c>
      <c r="O280" s="227">
        <f>'2.2.1 Retail-Minus-Modell'!$M27</f>
        <v>0</v>
      </c>
      <c r="P280" s="227">
        <f>'2.2.1 Retail-Minus-Modell'!$N27</f>
        <v>0</v>
      </c>
      <c r="Q280" s="227">
        <f>'2.2.1 Retail-Minus-Modell'!$O27</f>
        <v>0</v>
      </c>
      <c r="R280" s="227">
        <f>'2.2.1 Retail-Minus-Modell'!$P27</f>
        <v>0</v>
      </c>
    </row>
    <row r="281" spans="2:18" ht="14.25">
      <c r="B281" s="219">
        <f>'1 Unternehmensangaben'!$A$12</f>
        <v>0</v>
      </c>
      <c r="C281" s="209">
        <f>'2.2.1 Retail-Minus-Modell'!$A$27</f>
        <v>0</v>
      </c>
      <c r="D281" s="209">
        <f>'2.2.1 Retail-Minus-Modell'!$B$27</f>
        <v>0</v>
      </c>
      <c r="E281" s="215">
        <f>'2.2.1 Retail-Minus-Modell'!$C28</f>
        <v>2024</v>
      </c>
      <c r="F281" s="238">
        <f>'2.2.1 Retail-Minus-Modell'!$D28</f>
        <v>0</v>
      </c>
      <c r="G281" s="238">
        <f>'2.2.1 Retail-Minus-Modell'!$E28</f>
        <v>0</v>
      </c>
      <c r="H281" s="238">
        <f>'2.2.1 Retail-Minus-Modell'!$F28</f>
        <v>0</v>
      </c>
      <c r="I281" s="238">
        <f>'2.2.1 Retail-Minus-Modell'!$G28</f>
        <v>0</v>
      </c>
      <c r="J281" s="238">
        <f>'2.2.1 Retail-Minus-Modell'!$H28</f>
        <v>0</v>
      </c>
      <c r="K281" s="238">
        <f>'2.2.1 Retail-Minus-Modell'!$I28</f>
        <v>0</v>
      </c>
      <c r="L281" s="238">
        <f>'2.2.1 Retail-Minus-Modell'!$J28</f>
        <v>0</v>
      </c>
      <c r="M281" s="238">
        <f>'2.2.1 Retail-Minus-Modell'!$K28</f>
        <v>0</v>
      </c>
      <c r="N281" s="238">
        <f>'2.2.1 Retail-Minus-Modell'!$L28</f>
        <v>0</v>
      </c>
      <c r="O281" s="238">
        <f>'2.2.1 Retail-Minus-Modell'!$M28</f>
        <v>0</v>
      </c>
      <c r="P281" s="238">
        <f>'2.2.1 Retail-Minus-Modell'!$N28</f>
        <v>0</v>
      </c>
      <c r="Q281" s="238">
        <f>'2.2.1 Retail-Minus-Modell'!$O28</f>
        <v>0</v>
      </c>
      <c r="R281" s="238">
        <f>'2.2.1 Retail-Minus-Modell'!$P28</f>
        <v>0</v>
      </c>
    </row>
    <row r="282" spans="2:18">
      <c r="B282" s="209">
        <f>'1 Unternehmensangaben'!$A$12</f>
        <v>0</v>
      </c>
      <c r="C282" s="209">
        <f>'2.2.1 Retail-Minus-Modell'!$A$27</f>
        <v>0</v>
      </c>
      <c r="D282" s="209">
        <f>'2.2.1 Retail-Minus-Modell'!$B$27</f>
        <v>0</v>
      </c>
      <c r="E282" s="215">
        <f>'2.2.1 Retail-Minus-Modell'!$C29</f>
        <v>2025</v>
      </c>
      <c r="F282" s="227">
        <f>'2.2.1 Retail-Minus-Modell'!$D29</f>
        <v>0</v>
      </c>
      <c r="G282" s="227">
        <f>'2.2.1 Retail-Minus-Modell'!$E29</f>
        <v>0</v>
      </c>
      <c r="H282" s="227">
        <f>'2.2.1 Retail-Minus-Modell'!$F29</f>
        <v>0</v>
      </c>
      <c r="I282" s="227">
        <f>'2.2.1 Retail-Minus-Modell'!$G29</f>
        <v>0</v>
      </c>
      <c r="J282" s="227">
        <f>'2.2.1 Retail-Minus-Modell'!$H29</f>
        <v>0</v>
      </c>
      <c r="K282" s="227">
        <f>'2.2.1 Retail-Minus-Modell'!$I29</f>
        <v>0</v>
      </c>
      <c r="L282" s="227">
        <f>'2.2.1 Retail-Minus-Modell'!$J29</f>
        <v>0</v>
      </c>
      <c r="M282" s="227">
        <f>'2.2.1 Retail-Minus-Modell'!$K29</f>
        <v>0</v>
      </c>
      <c r="N282" s="227">
        <f>'2.2.1 Retail-Minus-Modell'!$L29</f>
        <v>0</v>
      </c>
      <c r="O282" s="227">
        <f>'2.2.1 Retail-Minus-Modell'!$M29</f>
        <v>0</v>
      </c>
      <c r="P282" s="227">
        <f>'2.2.1 Retail-Minus-Modell'!$N29</f>
        <v>0</v>
      </c>
      <c r="Q282" s="227">
        <f>'2.2.1 Retail-Minus-Modell'!$O29</f>
        <v>0</v>
      </c>
      <c r="R282" s="227">
        <f>'2.2.1 Retail-Minus-Modell'!$P29</f>
        <v>0</v>
      </c>
    </row>
    <row r="283" spans="2:18" ht="14.25">
      <c r="B283" s="219">
        <f>'1 Unternehmensangaben'!$A$12</f>
        <v>0</v>
      </c>
      <c r="C283" s="209">
        <f>'2.2.1 Retail-Minus-Modell'!$A$30</f>
        <v>0</v>
      </c>
      <c r="D283" s="209">
        <f>'2.2.1 Retail-Minus-Modell'!$B$30</f>
        <v>0</v>
      </c>
      <c r="E283" s="215">
        <f>'2.2.1 Retail-Minus-Modell'!$C30</f>
        <v>2023</v>
      </c>
      <c r="F283" s="238">
        <f>'2.2.1 Retail-Minus-Modell'!$D30</f>
        <v>0</v>
      </c>
      <c r="G283" s="238">
        <f>'2.2.1 Retail-Minus-Modell'!$E30</f>
        <v>0</v>
      </c>
      <c r="H283" s="238">
        <f>'2.2.1 Retail-Minus-Modell'!$F30</f>
        <v>0</v>
      </c>
      <c r="I283" s="238">
        <f>'2.2.1 Retail-Minus-Modell'!$G30</f>
        <v>0</v>
      </c>
      <c r="J283" s="238">
        <f>'2.2.1 Retail-Minus-Modell'!$H30</f>
        <v>0</v>
      </c>
      <c r="K283" s="238">
        <f>'2.2.1 Retail-Minus-Modell'!$I30</f>
        <v>0</v>
      </c>
      <c r="L283" s="238">
        <f>'2.2.1 Retail-Minus-Modell'!$J30</f>
        <v>0</v>
      </c>
      <c r="M283" s="238">
        <f>'2.2.1 Retail-Minus-Modell'!$K30</f>
        <v>0</v>
      </c>
      <c r="N283" s="238">
        <f>'2.2.1 Retail-Minus-Modell'!$L30</f>
        <v>0</v>
      </c>
      <c r="O283" s="238">
        <f>'2.2.1 Retail-Minus-Modell'!$M30</f>
        <v>0</v>
      </c>
      <c r="P283" s="238">
        <f>'2.2.1 Retail-Minus-Modell'!$N30</f>
        <v>0</v>
      </c>
      <c r="Q283" s="238">
        <f>'2.2.1 Retail-Minus-Modell'!$O30</f>
        <v>0</v>
      </c>
      <c r="R283" s="238">
        <f>'2.2.1 Retail-Minus-Modell'!$P30</f>
        <v>0</v>
      </c>
    </row>
    <row r="284" spans="2:18">
      <c r="B284" s="209">
        <f>'1 Unternehmensangaben'!$A$12</f>
        <v>0</v>
      </c>
      <c r="C284" s="209">
        <f>'2.2.1 Retail-Minus-Modell'!$A$30</f>
        <v>0</v>
      </c>
      <c r="D284" s="209">
        <f>'2.2.1 Retail-Minus-Modell'!$B$30</f>
        <v>0</v>
      </c>
      <c r="E284" s="215">
        <f>'2.2.1 Retail-Minus-Modell'!$C31</f>
        <v>2024</v>
      </c>
      <c r="F284" s="227">
        <f>'2.2.1 Retail-Minus-Modell'!$D31</f>
        <v>0</v>
      </c>
      <c r="G284" s="227">
        <f>'2.2.1 Retail-Minus-Modell'!$E31</f>
        <v>0</v>
      </c>
      <c r="H284" s="227">
        <f>'2.2.1 Retail-Minus-Modell'!$F31</f>
        <v>0</v>
      </c>
      <c r="I284" s="227">
        <f>'2.2.1 Retail-Minus-Modell'!$G31</f>
        <v>0</v>
      </c>
      <c r="J284" s="227">
        <f>'2.2.1 Retail-Minus-Modell'!$H31</f>
        <v>0</v>
      </c>
      <c r="K284" s="227">
        <f>'2.2.1 Retail-Minus-Modell'!$I31</f>
        <v>0</v>
      </c>
      <c r="L284" s="227">
        <f>'2.2.1 Retail-Minus-Modell'!$J31</f>
        <v>0</v>
      </c>
      <c r="M284" s="227">
        <f>'2.2.1 Retail-Minus-Modell'!$K31</f>
        <v>0</v>
      </c>
      <c r="N284" s="227">
        <f>'2.2.1 Retail-Minus-Modell'!$L31</f>
        <v>0</v>
      </c>
      <c r="O284" s="227">
        <f>'2.2.1 Retail-Minus-Modell'!$M31</f>
        <v>0</v>
      </c>
      <c r="P284" s="227">
        <f>'2.2.1 Retail-Minus-Modell'!$N31</f>
        <v>0</v>
      </c>
      <c r="Q284" s="227">
        <f>'2.2.1 Retail-Minus-Modell'!$O31</f>
        <v>0</v>
      </c>
      <c r="R284" s="227">
        <f>'2.2.1 Retail-Minus-Modell'!$P31</f>
        <v>0</v>
      </c>
    </row>
    <row r="285" spans="2:18" ht="14.25">
      <c r="B285" s="219">
        <f>'1 Unternehmensangaben'!$A$12</f>
        <v>0</v>
      </c>
      <c r="C285" s="209">
        <f>'2.2.1 Retail-Minus-Modell'!$A$30</f>
        <v>0</v>
      </c>
      <c r="D285" s="209">
        <f>'2.2.1 Retail-Minus-Modell'!$B$30</f>
        <v>0</v>
      </c>
      <c r="E285" s="215">
        <f>'2.2.1 Retail-Minus-Modell'!$C32</f>
        <v>2025</v>
      </c>
      <c r="F285" s="238">
        <f>'2.2.1 Retail-Minus-Modell'!$D32</f>
        <v>0</v>
      </c>
      <c r="G285" s="238">
        <f>'2.2.1 Retail-Minus-Modell'!$E32</f>
        <v>0</v>
      </c>
      <c r="H285" s="238">
        <f>'2.2.1 Retail-Minus-Modell'!$F32</f>
        <v>0</v>
      </c>
      <c r="I285" s="238">
        <f>'2.2.1 Retail-Minus-Modell'!$G32</f>
        <v>0</v>
      </c>
      <c r="J285" s="238">
        <f>'2.2.1 Retail-Minus-Modell'!$H32</f>
        <v>0</v>
      </c>
      <c r="K285" s="238">
        <f>'2.2.1 Retail-Minus-Modell'!$I32</f>
        <v>0</v>
      </c>
      <c r="L285" s="238">
        <f>'2.2.1 Retail-Minus-Modell'!$J32</f>
        <v>0</v>
      </c>
      <c r="M285" s="238">
        <f>'2.2.1 Retail-Minus-Modell'!$K32</f>
        <v>0</v>
      </c>
      <c r="N285" s="238">
        <f>'2.2.1 Retail-Minus-Modell'!$L32</f>
        <v>0</v>
      </c>
      <c r="O285" s="238">
        <f>'2.2.1 Retail-Minus-Modell'!$M32</f>
        <v>0</v>
      </c>
      <c r="P285" s="238">
        <f>'2.2.1 Retail-Minus-Modell'!$N32</f>
        <v>0</v>
      </c>
      <c r="Q285" s="238">
        <f>'2.2.1 Retail-Minus-Modell'!$O32</f>
        <v>0</v>
      </c>
      <c r="R285" s="238">
        <f>'2.2.1 Retail-Minus-Modell'!$P32</f>
        <v>0</v>
      </c>
    </row>
    <row r="286" spans="2:18">
      <c r="B286" s="209">
        <f>'1 Unternehmensangaben'!$A$12</f>
        <v>0</v>
      </c>
      <c r="C286" s="209">
        <f>'2.2.1 Retail-Minus-Modell'!$A$33</f>
        <v>0</v>
      </c>
      <c r="D286" s="209">
        <f>'2.2.1 Retail-Minus-Modell'!$B$33</f>
        <v>0</v>
      </c>
      <c r="E286" s="215">
        <f>'2.2.1 Retail-Minus-Modell'!$C33</f>
        <v>2023</v>
      </c>
      <c r="F286" s="227">
        <f>'2.2.1 Retail-Minus-Modell'!$D33</f>
        <v>0</v>
      </c>
      <c r="G286" s="227">
        <f>'2.2.1 Retail-Minus-Modell'!$E33</f>
        <v>0</v>
      </c>
      <c r="H286" s="227">
        <f>'2.2.1 Retail-Minus-Modell'!$F33</f>
        <v>0</v>
      </c>
      <c r="I286" s="227">
        <f>'2.2.1 Retail-Minus-Modell'!$G33</f>
        <v>0</v>
      </c>
      <c r="J286" s="227">
        <f>'2.2.1 Retail-Minus-Modell'!$H33</f>
        <v>0</v>
      </c>
      <c r="K286" s="227">
        <f>'2.2.1 Retail-Minus-Modell'!$I33</f>
        <v>0</v>
      </c>
      <c r="L286" s="227">
        <f>'2.2.1 Retail-Minus-Modell'!$J33</f>
        <v>0</v>
      </c>
      <c r="M286" s="227">
        <f>'2.2.1 Retail-Minus-Modell'!$K33</f>
        <v>0</v>
      </c>
      <c r="N286" s="227">
        <f>'2.2.1 Retail-Minus-Modell'!$L33</f>
        <v>0</v>
      </c>
      <c r="O286" s="227">
        <f>'2.2.1 Retail-Minus-Modell'!$M33</f>
        <v>0</v>
      </c>
      <c r="P286" s="227">
        <f>'2.2.1 Retail-Minus-Modell'!$N33</f>
        <v>0</v>
      </c>
      <c r="Q286" s="227">
        <f>'2.2.1 Retail-Minus-Modell'!$O33</f>
        <v>0</v>
      </c>
      <c r="R286" s="227">
        <f>'2.2.1 Retail-Minus-Modell'!$P33</f>
        <v>0</v>
      </c>
    </row>
    <row r="287" spans="2:18" ht="14.25">
      <c r="B287" s="219">
        <f>'1 Unternehmensangaben'!$A$12</f>
        <v>0</v>
      </c>
      <c r="C287" s="209">
        <f>'2.2.1 Retail-Minus-Modell'!$A$33</f>
        <v>0</v>
      </c>
      <c r="D287" s="209">
        <f>'2.2.1 Retail-Minus-Modell'!$B$33</f>
        <v>0</v>
      </c>
      <c r="E287" s="215">
        <f>'2.2.1 Retail-Minus-Modell'!$C34</f>
        <v>2024</v>
      </c>
      <c r="F287" s="238">
        <f>'2.2.1 Retail-Minus-Modell'!$D34</f>
        <v>0</v>
      </c>
      <c r="G287" s="238">
        <f>'2.2.1 Retail-Minus-Modell'!$E34</f>
        <v>0</v>
      </c>
      <c r="H287" s="238">
        <f>'2.2.1 Retail-Minus-Modell'!$F34</f>
        <v>0</v>
      </c>
      <c r="I287" s="238">
        <f>'2.2.1 Retail-Minus-Modell'!$G34</f>
        <v>0</v>
      </c>
      <c r="J287" s="238">
        <f>'2.2.1 Retail-Minus-Modell'!$H34</f>
        <v>0</v>
      </c>
      <c r="K287" s="238">
        <f>'2.2.1 Retail-Minus-Modell'!$I34</f>
        <v>0</v>
      </c>
      <c r="L287" s="238">
        <f>'2.2.1 Retail-Minus-Modell'!$J34</f>
        <v>0</v>
      </c>
      <c r="M287" s="238">
        <f>'2.2.1 Retail-Minus-Modell'!$K34</f>
        <v>0</v>
      </c>
      <c r="N287" s="238">
        <f>'2.2.1 Retail-Minus-Modell'!$L34</f>
        <v>0</v>
      </c>
      <c r="O287" s="238">
        <f>'2.2.1 Retail-Minus-Modell'!$M34</f>
        <v>0</v>
      </c>
      <c r="P287" s="238">
        <f>'2.2.1 Retail-Minus-Modell'!$N34</f>
        <v>0</v>
      </c>
      <c r="Q287" s="238">
        <f>'2.2.1 Retail-Minus-Modell'!$O34</f>
        <v>0</v>
      </c>
      <c r="R287" s="238">
        <f>'2.2.1 Retail-Minus-Modell'!$P34</f>
        <v>0</v>
      </c>
    </row>
    <row r="288" spans="2:18">
      <c r="B288" s="209">
        <f>'1 Unternehmensangaben'!$A$12</f>
        <v>0</v>
      </c>
      <c r="C288" s="209">
        <f>'2.2.1 Retail-Minus-Modell'!$A$33</f>
        <v>0</v>
      </c>
      <c r="D288" s="209">
        <f>'2.2.1 Retail-Minus-Modell'!$B$33</f>
        <v>0</v>
      </c>
      <c r="E288" s="215">
        <f>'2.2.1 Retail-Minus-Modell'!$C35</f>
        <v>2025</v>
      </c>
      <c r="F288" s="227">
        <f>'2.2.1 Retail-Minus-Modell'!$D35</f>
        <v>0</v>
      </c>
      <c r="G288" s="227">
        <f>'2.2.1 Retail-Minus-Modell'!$E35</f>
        <v>0</v>
      </c>
      <c r="H288" s="227">
        <f>'2.2.1 Retail-Minus-Modell'!$F35</f>
        <v>0</v>
      </c>
      <c r="I288" s="227">
        <f>'2.2.1 Retail-Minus-Modell'!$G35</f>
        <v>0</v>
      </c>
      <c r="J288" s="227">
        <f>'2.2.1 Retail-Minus-Modell'!$H35</f>
        <v>0</v>
      </c>
      <c r="K288" s="227">
        <f>'2.2.1 Retail-Minus-Modell'!$I35</f>
        <v>0</v>
      </c>
      <c r="L288" s="227">
        <f>'2.2.1 Retail-Minus-Modell'!$J35</f>
        <v>0</v>
      </c>
      <c r="M288" s="227">
        <f>'2.2.1 Retail-Minus-Modell'!$K35</f>
        <v>0</v>
      </c>
      <c r="N288" s="227">
        <f>'2.2.1 Retail-Minus-Modell'!$L35</f>
        <v>0</v>
      </c>
      <c r="O288" s="227">
        <f>'2.2.1 Retail-Minus-Modell'!$M35</f>
        <v>0</v>
      </c>
      <c r="P288" s="227">
        <f>'2.2.1 Retail-Minus-Modell'!$N35</f>
        <v>0</v>
      </c>
      <c r="Q288" s="227">
        <f>'2.2.1 Retail-Minus-Modell'!$O35</f>
        <v>0</v>
      </c>
      <c r="R288" s="227">
        <f>'2.2.1 Retail-Minus-Modell'!$P35</f>
        <v>0</v>
      </c>
    </row>
    <row r="289" spans="1:18" ht="14.25">
      <c r="B289" s="219">
        <f>'1 Unternehmensangaben'!$A$12</f>
        <v>0</v>
      </c>
      <c r="C289" s="209">
        <f>'2.2.1 Retail-Minus-Modell'!$A$36</f>
        <v>0</v>
      </c>
      <c r="D289" s="209">
        <f>'2.2.1 Retail-Minus-Modell'!$B$36</f>
        <v>0</v>
      </c>
      <c r="E289" s="215">
        <f>'2.2.1 Retail-Minus-Modell'!$C36</f>
        <v>2023</v>
      </c>
      <c r="F289" s="238">
        <f>'2.2.1 Retail-Minus-Modell'!$D36</f>
        <v>0</v>
      </c>
      <c r="G289" s="238">
        <f>'2.2.1 Retail-Minus-Modell'!$E36</f>
        <v>0</v>
      </c>
      <c r="H289" s="238">
        <f>'2.2.1 Retail-Minus-Modell'!$F36</f>
        <v>0</v>
      </c>
      <c r="I289" s="238">
        <f>'2.2.1 Retail-Minus-Modell'!$G36</f>
        <v>0</v>
      </c>
      <c r="J289" s="238">
        <f>'2.2.1 Retail-Minus-Modell'!$H36</f>
        <v>0</v>
      </c>
      <c r="K289" s="238">
        <f>'2.2.1 Retail-Minus-Modell'!$I36</f>
        <v>0</v>
      </c>
      <c r="L289" s="238">
        <f>'2.2.1 Retail-Minus-Modell'!$J36</f>
        <v>0</v>
      </c>
      <c r="M289" s="238">
        <f>'2.2.1 Retail-Minus-Modell'!$K36</f>
        <v>0</v>
      </c>
      <c r="N289" s="238">
        <f>'2.2.1 Retail-Minus-Modell'!$L36</f>
        <v>0</v>
      </c>
      <c r="O289" s="238">
        <f>'2.2.1 Retail-Minus-Modell'!$M36</f>
        <v>0</v>
      </c>
      <c r="P289" s="238">
        <f>'2.2.1 Retail-Minus-Modell'!$N36</f>
        <v>0</v>
      </c>
      <c r="Q289" s="238">
        <f>'2.2.1 Retail-Minus-Modell'!$O36</f>
        <v>0</v>
      </c>
      <c r="R289" s="238">
        <f>'2.2.1 Retail-Minus-Modell'!$P36</f>
        <v>0</v>
      </c>
    </row>
    <row r="290" spans="1:18">
      <c r="B290" s="209">
        <f>'1 Unternehmensangaben'!$A$12</f>
        <v>0</v>
      </c>
      <c r="C290" s="209">
        <f>'2.2.1 Retail-Minus-Modell'!$A$36</f>
        <v>0</v>
      </c>
      <c r="D290" s="209">
        <f>'2.2.1 Retail-Minus-Modell'!$B$36</f>
        <v>0</v>
      </c>
      <c r="E290" s="215">
        <f>'2.2.1 Retail-Minus-Modell'!$C37</f>
        <v>2024</v>
      </c>
      <c r="F290" s="227">
        <f>'2.2.1 Retail-Minus-Modell'!$D37</f>
        <v>0</v>
      </c>
      <c r="G290" s="227">
        <f>'2.2.1 Retail-Minus-Modell'!$E37</f>
        <v>0</v>
      </c>
      <c r="H290" s="227">
        <f>'2.2.1 Retail-Minus-Modell'!$F37</f>
        <v>0</v>
      </c>
      <c r="I290" s="227">
        <f>'2.2.1 Retail-Minus-Modell'!$G37</f>
        <v>0</v>
      </c>
      <c r="J290" s="227">
        <f>'2.2.1 Retail-Minus-Modell'!$H37</f>
        <v>0</v>
      </c>
      <c r="K290" s="227">
        <f>'2.2.1 Retail-Minus-Modell'!$I37</f>
        <v>0</v>
      </c>
      <c r="L290" s="227">
        <f>'2.2.1 Retail-Minus-Modell'!$J37</f>
        <v>0</v>
      </c>
      <c r="M290" s="227">
        <f>'2.2.1 Retail-Minus-Modell'!$K37</f>
        <v>0</v>
      </c>
      <c r="N290" s="227">
        <f>'2.2.1 Retail-Minus-Modell'!$L37</f>
        <v>0</v>
      </c>
      <c r="O290" s="227">
        <f>'2.2.1 Retail-Minus-Modell'!$M37</f>
        <v>0</v>
      </c>
      <c r="P290" s="227">
        <f>'2.2.1 Retail-Minus-Modell'!$N37</f>
        <v>0</v>
      </c>
      <c r="Q290" s="227">
        <f>'2.2.1 Retail-Minus-Modell'!$O37</f>
        <v>0</v>
      </c>
      <c r="R290" s="227">
        <f>'2.2.1 Retail-Minus-Modell'!$P37</f>
        <v>0</v>
      </c>
    </row>
    <row r="291" spans="1:18" ht="14.25">
      <c r="B291" s="219">
        <f>'1 Unternehmensangaben'!$A$12</f>
        <v>0</v>
      </c>
      <c r="C291" s="209">
        <f>'2.2.1 Retail-Minus-Modell'!$A$36</f>
        <v>0</v>
      </c>
      <c r="D291" s="209">
        <f>'2.2.1 Retail-Minus-Modell'!$B$36</f>
        <v>0</v>
      </c>
      <c r="E291" s="215">
        <f>'2.2.1 Retail-Minus-Modell'!$C38</f>
        <v>2025</v>
      </c>
      <c r="F291" s="238">
        <f>'2.2.1 Retail-Minus-Modell'!$D38</f>
        <v>0</v>
      </c>
      <c r="G291" s="238">
        <f>'2.2.1 Retail-Minus-Modell'!$E38</f>
        <v>0</v>
      </c>
      <c r="H291" s="238">
        <f>'2.2.1 Retail-Minus-Modell'!$F38</f>
        <v>0</v>
      </c>
      <c r="I291" s="238">
        <f>'2.2.1 Retail-Minus-Modell'!$G38</f>
        <v>0</v>
      </c>
      <c r="J291" s="238">
        <f>'2.2.1 Retail-Minus-Modell'!$H38</f>
        <v>0</v>
      </c>
      <c r="K291" s="238">
        <f>'2.2.1 Retail-Minus-Modell'!$I38</f>
        <v>0</v>
      </c>
      <c r="L291" s="238">
        <f>'2.2.1 Retail-Minus-Modell'!$J38</f>
        <v>0</v>
      </c>
      <c r="M291" s="238">
        <f>'2.2.1 Retail-Minus-Modell'!$K38</f>
        <v>0</v>
      </c>
      <c r="N291" s="238">
        <f>'2.2.1 Retail-Minus-Modell'!$L38</f>
        <v>0</v>
      </c>
      <c r="O291" s="238">
        <f>'2.2.1 Retail-Minus-Modell'!$M38</f>
        <v>0</v>
      </c>
      <c r="P291" s="238">
        <f>'2.2.1 Retail-Minus-Modell'!$N38</f>
        <v>0</v>
      </c>
      <c r="Q291" s="238">
        <f>'2.2.1 Retail-Minus-Modell'!$O38</f>
        <v>0</v>
      </c>
      <c r="R291" s="238">
        <f>'2.2.1 Retail-Minus-Modell'!$P38</f>
        <v>0</v>
      </c>
    </row>
    <row r="292" spans="1:18">
      <c r="B292" s="209">
        <f>'1 Unternehmensangaben'!$A$12</f>
        <v>0</v>
      </c>
      <c r="C292" s="209">
        <f>'2.2.1 Retail-Minus-Modell'!$A$39</f>
        <v>0</v>
      </c>
      <c r="D292" s="209">
        <f>'2.2.1 Retail-Minus-Modell'!$B$39</f>
        <v>0</v>
      </c>
      <c r="E292" s="215">
        <f>'2.2.1 Retail-Minus-Modell'!$C39</f>
        <v>2023</v>
      </c>
      <c r="F292" s="227">
        <f>'2.2.1 Retail-Minus-Modell'!$D39</f>
        <v>0</v>
      </c>
      <c r="G292" s="227">
        <f>'2.2.1 Retail-Minus-Modell'!$E39</f>
        <v>0</v>
      </c>
      <c r="H292" s="227">
        <f>'2.2.1 Retail-Minus-Modell'!$F39</f>
        <v>0</v>
      </c>
      <c r="I292" s="227">
        <f>'2.2.1 Retail-Minus-Modell'!$G39</f>
        <v>0</v>
      </c>
      <c r="J292" s="227">
        <f>'2.2.1 Retail-Minus-Modell'!$H39</f>
        <v>0</v>
      </c>
      <c r="K292" s="227">
        <f>'2.2.1 Retail-Minus-Modell'!$I39</f>
        <v>0</v>
      </c>
      <c r="L292" s="227">
        <f>'2.2.1 Retail-Minus-Modell'!$J39</f>
        <v>0</v>
      </c>
      <c r="M292" s="227">
        <f>'2.2.1 Retail-Minus-Modell'!$K39</f>
        <v>0</v>
      </c>
      <c r="N292" s="227">
        <f>'2.2.1 Retail-Minus-Modell'!$L39</f>
        <v>0</v>
      </c>
      <c r="O292" s="227">
        <f>'2.2.1 Retail-Minus-Modell'!$M39</f>
        <v>0</v>
      </c>
      <c r="P292" s="227">
        <f>'2.2.1 Retail-Minus-Modell'!$N39</f>
        <v>0</v>
      </c>
      <c r="Q292" s="227">
        <f>'2.2.1 Retail-Minus-Modell'!$O39</f>
        <v>0</v>
      </c>
      <c r="R292" s="227">
        <f>'2.2.1 Retail-Minus-Modell'!$P39</f>
        <v>0</v>
      </c>
    </row>
    <row r="293" spans="1:18" ht="14.25">
      <c r="B293" s="219">
        <f>'1 Unternehmensangaben'!$A$12</f>
        <v>0</v>
      </c>
      <c r="C293" s="209">
        <f>'2.2.1 Retail-Minus-Modell'!$A$39</f>
        <v>0</v>
      </c>
      <c r="D293" s="209">
        <f>'2.2.1 Retail-Minus-Modell'!$B$39</f>
        <v>0</v>
      </c>
      <c r="E293" s="215">
        <f>'2.2.1 Retail-Minus-Modell'!$C40</f>
        <v>2024</v>
      </c>
      <c r="F293" s="238">
        <f>'2.2.1 Retail-Minus-Modell'!$D40</f>
        <v>0</v>
      </c>
      <c r="G293" s="238">
        <f>'2.2.1 Retail-Minus-Modell'!$E40</f>
        <v>0</v>
      </c>
      <c r="H293" s="238">
        <f>'2.2.1 Retail-Minus-Modell'!$F40</f>
        <v>0</v>
      </c>
      <c r="I293" s="238">
        <f>'2.2.1 Retail-Minus-Modell'!$G40</f>
        <v>0</v>
      </c>
      <c r="J293" s="238">
        <f>'2.2.1 Retail-Minus-Modell'!$H40</f>
        <v>0</v>
      </c>
      <c r="K293" s="238">
        <f>'2.2.1 Retail-Minus-Modell'!$I40</f>
        <v>0</v>
      </c>
      <c r="L293" s="238">
        <f>'2.2.1 Retail-Minus-Modell'!$J40</f>
        <v>0</v>
      </c>
      <c r="M293" s="238">
        <f>'2.2.1 Retail-Minus-Modell'!$K40</f>
        <v>0</v>
      </c>
      <c r="N293" s="238">
        <f>'2.2.1 Retail-Minus-Modell'!$L40</f>
        <v>0</v>
      </c>
      <c r="O293" s="238">
        <f>'2.2.1 Retail-Minus-Modell'!$M40</f>
        <v>0</v>
      </c>
      <c r="P293" s="238">
        <f>'2.2.1 Retail-Minus-Modell'!$N40</f>
        <v>0</v>
      </c>
      <c r="Q293" s="238">
        <f>'2.2.1 Retail-Minus-Modell'!$O40</f>
        <v>0</v>
      </c>
      <c r="R293" s="238">
        <f>'2.2.1 Retail-Minus-Modell'!$P40</f>
        <v>0</v>
      </c>
    </row>
    <row r="294" spans="1:18">
      <c r="B294" s="209">
        <f>'1 Unternehmensangaben'!$A$12</f>
        <v>0</v>
      </c>
      <c r="C294" s="209">
        <f>'2.2.1 Retail-Minus-Modell'!$A$39</f>
        <v>0</v>
      </c>
      <c r="D294" s="209">
        <f>'2.2.1 Retail-Minus-Modell'!$B$39</f>
        <v>0</v>
      </c>
      <c r="E294" s="215">
        <f>'2.2.1 Retail-Minus-Modell'!$C41</f>
        <v>2025</v>
      </c>
      <c r="F294" s="227">
        <f>'2.2.1 Retail-Minus-Modell'!$D41</f>
        <v>0</v>
      </c>
      <c r="G294" s="227">
        <f>'2.2.1 Retail-Minus-Modell'!$E41</f>
        <v>0</v>
      </c>
      <c r="H294" s="227">
        <f>'2.2.1 Retail-Minus-Modell'!$F41</f>
        <v>0</v>
      </c>
      <c r="I294" s="227">
        <f>'2.2.1 Retail-Minus-Modell'!$G41</f>
        <v>0</v>
      </c>
      <c r="J294" s="227">
        <f>'2.2.1 Retail-Minus-Modell'!$H41</f>
        <v>0</v>
      </c>
      <c r="K294" s="227">
        <f>'2.2.1 Retail-Minus-Modell'!$I41</f>
        <v>0</v>
      </c>
      <c r="L294" s="227">
        <f>'2.2.1 Retail-Minus-Modell'!$J41</f>
        <v>0</v>
      </c>
      <c r="M294" s="227">
        <f>'2.2.1 Retail-Minus-Modell'!$K41</f>
        <v>0</v>
      </c>
      <c r="N294" s="227">
        <f>'2.2.1 Retail-Minus-Modell'!$L41</f>
        <v>0</v>
      </c>
      <c r="O294" s="227">
        <f>'2.2.1 Retail-Minus-Modell'!$M41</f>
        <v>0</v>
      </c>
      <c r="P294" s="227">
        <f>'2.2.1 Retail-Minus-Modell'!$N41</f>
        <v>0</v>
      </c>
      <c r="Q294" s="227">
        <f>'2.2.1 Retail-Minus-Modell'!$O41</f>
        <v>0</v>
      </c>
      <c r="R294" s="227">
        <f>'2.2.1 Retail-Minus-Modell'!$P41</f>
        <v>0</v>
      </c>
    </row>
    <row r="295" spans="1:18" ht="14.25">
      <c r="B295" s="219">
        <f>'1 Unternehmensangaben'!$A$12</f>
        <v>0</v>
      </c>
      <c r="C295" s="209">
        <f>'2.2.1 Retail-Minus-Modell'!$A$42</f>
        <v>0</v>
      </c>
      <c r="D295" s="209">
        <f>'2.2.1 Retail-Minus-Modell'!$B$42</f>
        <v>0</v>
      </c>
      <c r="E295" s="215">
        <f>'2.2.1 Retail-Minus-Modell'!$C42</f>
        <v>2023</v>
      </c>
      <c r="F295" s="238">
        <f>'2.2.1 Retail-Minus-Modell'!$D42</f>
        <v>0</v>
      </c>
      <c r="G295" s="238">
        <f>'2.2.1 Retail-Minus-Modell'!$E42</f>
        <v>0</v>
      </c>
      <c r="H295" s="238">
        <f>'2.2.1 Retail-Minus-Modell'!$F42</f>
        <v>0</v>
      </c>
      <c r="I295" s="238">
        <f>'2.2.1 Retail-Minus-Modell'!$G42</f>
        <v>0</v>
      </c>
      <c r="J295" s="238">
        <f>'2.2.1 Retail-Minus-Modell'!$H42</f>
        <v>0</v>
      </c>
      <c r="K295" s="238">
        <f>'2.2.1 Retail-Minus-Modell'!$I42</f>
        <v>0</v>
      </c>
      <c r="L295" s="238">
        <f>'2.2.1 Retail-Minus-Modell'!$J42</f>
        <v>0</v>
      </c>
      <c r="M295" s="238">
        <f>'2.2.1 Retail-Minus-Modell'!$K42</f>
        <v>0</v>
      </c>
      <c r="N295" s="238">
        <f>'2.2.1 Retail-Minus-Modell'!$L42</f>
        <v>0</v>
      </c>
      <c r="O295" s="238">
        <f>'2.2.1 Retail-Minus-Modell'!$M42</f>
        <v>0</v>
      </c>
      <c r="P295" s="238">
        <f>'2.2.1 Retail-Minus-Modell'!$N42</f>
        <v>0</v>
      </c>
      <c r="Q295" s="238">
        <f>'2.2.1 Retail-Minus-Modell'!$O42</f>
        <v>0</v>
      </c>
      <c r="R295" s="238">
        <f>'2.2.1 Retail-Minus-Modell'!$P42</f>
        <v>0</v>
      </c>
    </row>
    <row r="296" spans="1:18">
      <c r="B296" s="209">
        <f>'1 Unternehmensangaben'!$A$12</f>
        <v>0</v>
      </c>
      <c r="C296" s="209">
        <f>'2.2.1 Retail-Minus-Modell'!$A$42</f>
        <v>0</v>
      </c>
      <c r="D296" s="209">
        <f>'2.2.1 Retail-Minus-Modell'!$B$42</f>
        <v>0</v>
      </c>
      <c r="E296" s="215">
        <f>'2.2.1 Retail-Minus-Modell'!$C43</f>
        <v>2024</v>
      </c>
      <c r="F296" s="227">
        <f>'2.2.1 Retail-Minus-Modell'!$D43</f>
        <v>0</v>
      </c>
      <c r="G296" s="227">
        <f>'2.2.1 Retail-Minus-Modell'!$E43</f>
        <v>0</v>
      </c>
      <c r="H296" s="227">
        <f>'2.2.1 Retail-Minus-Modell'!$F43</f>
        <v>0</v>
      </c>
      <c r="I296" s="227">
        <f>'2.2.1 Retail-Minus-Modell'!$G43</f>
        <v>0</v>
      </c>
      <c r="J296" s="227">
        <f>'2.2.1 Retail-Minus-Modell'!$H43</f>
        <v>0</v>
      </c>
      <c r="K296" s="227">
        <f>'2.2.1 Retail-Minus-Modell'!$I43</f>
        <v>0</v>
      </c>
      <c r="L296" s="227">
        <f>'2.2.1 Retail-Minus-Modell'!$J43</f>
        <v>0</v>
      </c>
      <c r="M296" s="227">
        <f>'2.2.1 Retail-Minus-Modell'!$K43</f>
        <v>0</v>
      </c>
      <c r="N296" s="227">
        <f>'2.2.1 Retail-Minus-Modell'!$L43</f>
        <v>0</v>
      </c>
      <c r="O296" s="227">
        <f>'2.2.1 Retail-Minus-Modell'!$M43</f>
        <v>0</v>
      </c>
      <c r="P296" s="227">
        <f>'2.2.1 Retail-Minus-Modell'!$N43</f>
        <v>0</v>
      </c>
      <c r="Q296" s="227">
        <f>'2.2.1 Retail-Minus-Modell'!$O43</f>
        <v>0</v>
      </c>
      <c r="R296" s="227">
        <f>'2.2.1 Retail-Minus-Modell'!$P43</f>
        <v>0</v>
      </c>
    </row>
    <row r="297" spans="1:18" ht="14.25">
      <c r="B297" s="219">
        <f>'1 Unternehmensangaben'!$A$12</f>
        <v>0</v>
      </c>
      <c r="C297" s="209">
        <f>'2.2.1 Retail-Minus-Modell'!$A$42</f>
        <v>0</v>
      </c>
      <c r="D297" s="209">
        <f>'2.2.1 Retail-Minus-Modell'!$B$42</f>
        <v>0</v>
      </c>
      <c r="E297" s="215">
        <f>'2.2.1 Retail-Minus-Modell'!$C44</f>
        <v>2025</v>
      </c>
      <c r="F297" s="238">
        <f>'2.2.1 Retail-Minus-Modell'!$D44</f>
        <v>0</v>
      </c>
      <c r="G297" s="238">
        <f>'2.2.1 Retail-Minus-Modell'!$E44</f>
        <v>0</v>
      </c>
      <c r="H297" s="238">
        <f>'2.2.1 Retail-Minus-Modell'!$F44</f>
        <v>0</v>
      </c>
      <c r="I297" s="238">
        <f>'2.2.1 Retail-Minus-Modell'!$G44</f>
        <v>0</v>
      </c>
      <c r="J297" s="238">
        <f>'2.2.1 Retail-Minus-Modell'!$H44</f>
        <v>0</v>
      </c>
      <c r="K297" s="238">
        <f>'2.2.1 Retail-Minus-Modell'!$I44</f>
        <v>0</v>
      </c>
      <c r="L297" s="238">
        <f>'2.2.1 Retail-Minus-Modell'!$J44</f>
        <v>0</v>
      </c>
      <c r="M297" s="238">
        <f>'2.2.1 Retail-Minus-Modell'!$K44</f>
        <v>0</v>
      </c>
      <c r="N297" s="238">
        <f>'2.2.1 Retail-Minus-Modell'!$L44</f>
        <v>0</v>
      </c>
      <c r="O297" s="238">
        <f>'2.2.1 Retail-Minus-Modell'!$M44</f>
        <v>0</v>
      </c>
      <c r="P297" s="238">
        <f>'2.2.1 Retail-Minus-Modell'!$N44</f>
        <v>0</v>
      </c>
      <c r="Q297" s="238">
        <f>'2.2.1 Retail-Minus-Modell'!$O44</f>
        <v>0</v>
      </c>
      <c r="R297" s="238">
        <f>'2.2.1 Retail-Minus-Modell'!$P44</f>
        <v>0</v>
      </c>
    </row>
    <row r="298" spans="1:18">
      <c r="A298" s="209"/>
      <c r="B298" s="209">
        <f>'1 Unternehmensangaben'!$A$12</f>
        <v>0</v>
      </c>
      <c r="C298" s="209">
        <f>'2.2.1 Retail-Minus-Modell'!$A$45</f>
        <v>0</v>
      </c>
      <c r="D298" s="209">
        <f>'2.2.1 Retail-Minus-Modell'!$B$45</f>
        <v>0</v>
      </c>
      <c r="E298" s="215">
        <f>'2.2.1 Retail-Minus-Modell'!$C45</f>
        <v>2023</v>
      </c>
      <c r="F298" s="227">
        <f>'2.2.1 Retail-Minus-Modell'!$D45</f>
        <v>0</v>
      </c>
      <c r="G298" s="227">
        <f>'2.2.1 Retail-Minus-Modell'!$E45</f>
        <v>0</v>
      </c>
      <c r="H298" s="227">
        <f>'2.2.1 Retail-Minus-Modell'!$F45</f>
        <v>0</v>
      </c>
      <c r="I298" s="227">
        <f>'2.2.1 Retail-Minus-Modell'!$G45</f>
        <v>0</v>
      </c>
      <c r="J298" s="227">
        <f>'2.2.1 Retail-Minus-Modell'!$H45</f>
        <v>0</v>
      </c>
      <c r="K298" s="227">
        <f>'2.2.1 Retail-Minus-Modell'!$I45</f>
        <v>0</v>
      </c>
      <c r="L298" s="227">
        <f>'2.2.1 Retail-Minus-Modell'!$J45</f>
        <v>0</v>
      </c>
      <c r="M298" s="227">
        <f>'2.2.1 Retail-Minus-Modell'!$K45</f>
        <v>0</v>
      </c>
      <c r="N298" s="227">
        <f>'2.2.1 Retail-Minus-Modell'!$L45</f>
        <v>0</v>
      </c>
      <c r="O298" s="227">
        <f>'2.2.1 Retail-Minus-Modell'!$M45</f>
        <v>0</v>
      </c>
      <c r="P298" s="227">
        <f>'2.2.1 Retail-Minus-Modell'!$N45</f>
        <v>0</v>
      </c>
      <c r="Q298" s="227">
        <f>'2.2.1 Retail-Minus-Modell'!$O45</f>
        <v>0</v>
      </c>
      <c r="R298" s="227">
        <f>'2.2.1 Retail-Minus-Modell'!$P45</f>
        <v>0</v>
      </c>
    </row>
    <row r="299" spans="1:18" ht="14.25">
      <c r="B299" s="219">
        <f>'1 Unternehmensangaben'!$A$12</f>
        <v>0</v>
      </c>
      <c r="C299" s="209">
        <f>'2.2.1 Retail-Minus-Modell'!$A$45</f>
        <v>0</v>
      </c>
      <c r="D299" s="209">
        <f>'2.2.1 Retail-Minus-Modell'!$B$45</f>
        <v>0</v>
      </c>
      <c r="E299" s="215">
        <f>'2.2.1 Retail-Minus-Modell'!$C46</f>
        <v>2024</v>
      </c>
      <c r="F299" s="238">
        <f>'2.2.1 Retail-Minus-Modell'!$D46</f>
        <v>0</v>
      </c>
      <c r="G299" s="238">
        <f>'2.2.1 Retail-Minus-Modell'!$E46</f>
        <v>0</v>
      </c>
      <c r="H299" s="238">
        <f>'2.2.1 Retail-Minus-Modell'!$F46</f>
        <v>0</v>
      </c>
      <c r="I299" s="238">
        <f>'2.2.1 Retail-Minus-Modell'!$G46</f>
        <v>0</v>
      </c>
      <c r="J299" s="238">
        <f>'2.2.1 Retail-Minus-Modell'!$H46</f>
        <v>0</v>
      </c>
      <c r="K299" s="238">
        <f>'2.2.1 Retail-Minus-Modell'!$I46</f>
        <v>0</v>
      </c>
      <c r="L299" s="238">
        <f>'2.2.1 Retail-Minus-Modell'!$J46</f>
        <v>0</v>
      </c>
      <c r="M299" s="238">
        <f>'2.2.1 Retail-Minus-Modell'!$K46</f>
        <v>0</v>
      </c>
      <c r="N299" s="238">
        <f>'2.2.1 Retail-Minus-Modell'!$L46</f>
        <v>0</v>
      </c>
      <c r="O299" s="238">
        <f>'2.2.1 Retail-Minus-Modell'!$M46</f>
        <v>0</v>
      </c>
      <c r="P299" s="238">
        <f>'2.2.1 Retail-Minus-Modell'!$N46</f>
        <v>0</v>
      </c>
      <c r="Q299" s="238">
        <f>'2.2.1 Retail-Minus-Modell'!$O46</f>
        <v>0</v>
      </c>
      <c r="R299" s="238">
        <f>'2.2.1 Retail-Minus-Modell'!$P46</f>
        <v>0</v>
      </c>
    </row>
    <row r="300" spans="1:18">
      <c r="B300" s="209">
        <f>'1 Unternehmensangaben'!$A$12</f>
        <v>0</v>
      </c>
      <c r="C300" s="209">
        <f>'2.2.1 Retail-Minus-Modell'!$A$45</f>
        <v>0</v>
      </c>
      <c r="D300" s="209">
        <f>'2.2.1 Retail-Minus-Modell'!$B$45</f>
        <v>0</v>
      </c>
      <c r="E300" s="215">
        <f>'2.2.1 Retail-Minus-Modell'!$C47</f>
        <v>2025</v>
      </c>
      <c r="F300" s="227">
        <f>'2.2.1 Retail-Minus-Modell'!$D47</f>
        <v>0</v>
      </c>
      <c r="G300" s="227">
        <f>'2.2.1 Retail-Minus-Modell'!$E47</f>
        <v>0</v>
      </c>
      <c r="H300" s="227">
        <f>'2.2.1 Retail-Minus-Modell'!$F47</f>
        <v>0</v>
      </c>
      <c r="I300" s="227">
        <f>'2.2.1 Retail-Minus-Modell'!$G47</f>
        <v>0</v>
      </c>
      <c r="J300" s="227">
        <f>'2.2.1 Retail-Minus-Modell'!$H47</f>
        <v>0</v>
      </c>
      <c r="K300" s="227">
        <f>'2.2.1 Retail-Minus-Modell'!$I47</f>
        <v>0</v>
      </c>
      <c r="L300" s="227">
        <f>'2.2.1 Retail-Minus-Modell'!$J47</f>
        <v>0</v>
      </c>
      <c r="M300" s="227">
        <f>'2.2.1 Retail-Minus-Modell'!$K47</f>
        <v>0</v>
      </c>
      <c r="N300" s="227">
        <f>'2.2.1 Retail-Minus-Modell'!$L47</f>
        <v>0</v>
      </c>
      <c r="O300" s="227">
        <f>'2.2.1 Retail-Minus-Modell'!$M47</f>
        <v>0</v>
      </c>
      <c r="P300" s="227">
        <f>'2.2.1 Retail-Minus-Modell'!$N47</f>
        <v>0</v>
      </c>
      <c r="Q300" s="227">
        <f>'2.2.1 Retail-Minus-Modell'!$O47</f>
        <v>0</v>
      </c>
      <c r="R300" s="227">
        <f>'2.2.1 Retail-Minus-Modell'!$P47</f>
        <v>0</v>
      </c>
    </row>
    <row r="301" spans="1:18" ht="14.25">
      <c r="A301" s="209"/>
      <c r="B301" s="219">
        <f>'1 Unternehmensangaben'!$A$12</f>
        <v>0</v>
      </c>
      <c r="C301" s="209">
        <f>'2.2.1 Retail-Minus-Modell'!$A$48</f>
        <v>0</v>
      </c>
      <c r="D301" s="209">
        <f>'2.2.1 Retail-Minus-Modell'!$B$48</f>
        <v>0</v>
      </c>
      <c r="E301" s="215">
        <f>'2.2.1 Retail-Minus-Modell'!$C48</f>
        <v>2023</v>
      </c>
      <c r="F301" s="238">
        <f>'2.2.1 Retail-Minus-Modell'!$D48</f>
        <v>0</v>
      </c>
      <c r="G301" s="238">
        <f>'2.2.1 Retail-Minus-Modell'!$E48</f>
        <v>0</v>
      </c>
      <c r="H301" s="238">
        <f>'2.2.1 Retail-Minus-Modell'!$F48</f>
        <v>0</v>
      </c>
      <c r="I301" s="238">
        <f>'2.2.1 Retail-Minus-Modell'!$G48</f>
        <v>0</v>
      </c>
      <c r="J301" s="238">
        <f>'2.2.1 Retail-Minus-Modell'!$H48</f>
        <v>0</v>
      </c>
      <c r="K301" s="238">
        <f>'2.2.1 Retail-Minus-Modell'!$I48</f>
        <v>0</v>
      </c>
      <c r="L301" s="238">
        <f>'2.2.1 Retail-Minus-Modell'!$J48</f>
        <v>0</v>
      </c>
      <c r="M301" s="238">
        <f>'2.2.1 Retail-Minus-Modell'!$K48</f>
        <v>0</v>
      </c>
      <c r="N301" s="238">
        <f>'2.2.1 Retail-Minus-Modell'!$L48</f>
        <v>0</v>
      </c>
      <c r="O301" s="238">
        <f>'2.2.1 Retail-Minus-Modell'!$M48</f>
        <v>0</v>
      </c>
      <c r="P301" s="238">
        <f>'2.2.1 Retail-Minus-Modell'!$N48</f>
        <v>0</v>
      </c>
      <c r="Q301" s="238">
        <f>'2.2.1 Retail-Minus-Modell'!$O48</f>
        <v>0</v>
      </c>
      <c r="R301" s="238">
        <f>'2.2.1 Retail-Minus-Modell'!$P48</f>
        <v>0</v>
      </c>
    </row>
    <row r="302" spans="1:18">
      <c r="B302" s="209">
        <f>'1 Unternehmensangaben'!$A$12</f>
        <v>0</v>
      </c>
      <c r="C302" s="209">
        <f>'2.2.1 Retail-Minus-Modell'!$A$48</f>
        <v>0</v>
      </c>
      <c r="D302" s="209">
        <f>'2.2.1 Retail-Minus-Modell'!$B$48</f>
        <v>0</v>
      </c>
      <c r="E302" s="215">
        <f>'2.2.1 Retail-Minus-Modell'!$C49</f>
        <v>2024</v>
      </c>
      <c r="F302" s="227">
        <f>'2.2.1 Retail-Minus-Modell'!$D49</f>
        <v>0</v>
      </c>
      <c r="G302" s="227">
        <f>'2.2.1 Retail-Minus-Modell'!$E49</f>
        <v>0</v>
      </c>
      <c r="H302" s="227">
        <f>'2.2.1 Retail-Minus-Modell'!$F49</f>
        <v>0</v>
      </c>
      <c r="I302" s="227">
        <f>'2.2.1 Retail-Minus-Modell'!$G49</f>
        <v>0</v>
      </c>
      <c r="J302" s="227">
        <f>'2.2.1 Retail-Minus-Modell'!$H49</f>
        <v>0</v>
      </c>
      <c r="K302" s="227">
        <f>'2.2.1 Retail-Minus-Modell'!$I49</f>
        <v>0</v>
      </c>
      <c r="L302" s="227">
        <f>'2.2.1 Retail-Minus-Modell'!$J49</f>
        <v>0</v>
      </c>
      <c r="M302" s="227">
        <f>'2.2.1 Retail-Minus-Modell'!$K49</f>
        <v>0</v>
      </c>
      <c r="N302" s="227">
        <f>'2.2.1 Retail-Minus-Modell'!$L49</f>
        <v>0</v>
      </c>
      <c r="O302" s="227">
        <f>'2.2.1 Retail-Minus-Modell'!$M49</f>
        <v>0</v>
      </c>
      <c r="P302" s="227">
        <f>'2.2.1 Retail-Minus-Modell'!$N49</f>
        <v>0</v>
      </c>
      <c r="Q302" s="227">
        <f>'2.2.1 Retail-Minus-Modell'!$O49</f>
        <v>0</v>
      </c>
      <c r="R302" s="227">
        <f>'2.2.1 Retail-Minus-Modell'!$P49</f>
        <v>0</v>
      </c>
    </row>
    <row r="303" spans="1:18" ht="14.25">
      <c r="B303" s="219">
        <f>'1 Unternehmensangaben'!$A$12</f>
        <v>0</v>
      </c>
      <c r="C303" s="209">
        <f>'2.2.1 Retail-Minus-Modell'!$A$48</f>
        <v>0</v>
      </c>
      <c r="D303" s="209">
        <f>'2.2.1 Retail-Minus-Modell'!$B$48</f>
        <v>0</v>
      </c>
      <c r="E303" s="215">
        <f>'2.2.1 Retail-Minus-Modell'!$C50</f>
        <v>2025</v>
      </c>
      <c r="F303" s="238">
        <f>'2.2.1 Retail-Minus-Modell'!$D50</f>
        <v>0</v>
      </c>
      <c r="G303" s="238">
        <f>'2.2.1 Retail-Minus-Modell'!$E50</f>
        <v>0</v>
      </c>
      <c r="H303" s="238">
        <f>'2.2.1 Retail-Minus-Modell'!$F50</f>
        <v>0</v>
      </c>
      <c r="I303" s="238">
        <f>'2.2.1 Retail-Minus-Modell'!$G50</f>
        <v>0</v>
      </c>
      <c r="J303" s="238">
        <f>'2.2.1 Retail-Minus-Modell'!$H50</f>
        <v>0</v>
      </c>
      <c r="K303" s="238">
        <f>'2.2.1 Retail-Minus-Modell'!$I50</f>
        <v>0</v>
      </c>
      <c r="L303" s="238">
        <f>'2.2.1 Retail-Minus-Modell'!$J50</f>
        <v>0</v>
      </c>
      <c r="M303" s="238">
        <f>'2.2.1 Retail-Minus-Modell'!$K50</f>
        <v>0</v>
      </c>
      <c r="N303" s="238">
        <f>'2.2.1 Retail-Minus-Modell'!$L50</f>
        <v>0</v>
      </c>
      <c r="O303" s="238">
        <f>'2.2.1 Retail-Minus-Modell'!$M50</f>
        <v>0</v>
      </c>
      <c r="P303" s="238">
        <f>'2.2.1 Retail-Minus-Modell'!$N50</f>
        <v>0</v>
      </c>
      <c r="Q303" s="238">
        <f>'2.2.1 Retail-Minus-Modell'!$O50</f>
        <v>0</v>
      </c>
      <c r="R303" s="238">
        <f>'2.2.1 Retail-Minus-Modell'!$P50</f>
        <v>0</v>
      </c>
    </row>
    <row r="304" spans="1:18">
      <c r="A304" s="209"/>
      <c r="B304" s="209">
        <f>'1 Unternehmensangaben'!$A$12</f>
        <v>0</v>
      </c>
      <c r="C304" s="209">
        <f>'2.2.1 Retail-Minus-Modell'!$A$51</f>
        <v>0</v>
      </c>
      <c r="D304" s="209">
        <f>'2.2.1 Retail-Minus-Modell'!$B$51</f>
        <v>0</v>
      </c>
      <c r="E304" s="215">
        <f>'2.2.1 Retail-Minus-Modell'!$C51</f>
        <v>2023</v>
      </c>
      <c r="F304" s="227">
        <f>'2.2.1 Retail-Minus-Modell'!$D51</f>
        <v>0</v>
      </c>
      <c r="G304" s="227">
        <f>'2.2.1 Retail-Minus-Modell'!$E51</f>
        <v>0</v>
      </c>
      <c r="H304" s="227">
        <f>'2.2.1 Retail-Minus-Modell'!$F51</f>
        <v>0</v>
      </c>
      <c r="I304" s="227">
        <f>'2.2.1 Retail-Minus-Modell'!$G51</f>
        <v>0</v>
      </c>
      <c r="J304" s="227">
        <f>'2.2.1 Retail-Minus-Modell'!$H51</f>
        <v>0</v>
      </c>
      <c r="K304" s="227">
        <f>'2.2.1 Retail-Minus-Modell'!$I51</f>
        <v>0</v>
      </c>
      <c r="L304" s="227">
        <f>'2.2.1 Retail-Minus-Modell'!$J51</f>
        <v>0</v>
      </c>
      <c r="M304" s="227">
        <f>'2.2.1 Retail-Minus-Modell'!$K51</f>
        <v>0</v>
      </c>
      <c r="N304" s="227">
        <f>'2.2.1 Retail-Minus-Modell'!$L51</f>
        <v>0</v>
      </c>
      <c r="O304" s="227">
        <f>'2.2.1 Retail-Minus-Modell'!$M51</f>
        <v>0</v>
      </c>
      <c r="P304" s="227">
        <f>'2.2.1 Retail-Minus-Modell'!$N51</f>
        <v>0</v>
      </c>
      <c r="Q304" s="227">
        <f>'2.2.1 Retail-Minus-Modell'!$O51</f>
        <v>0</v>
      </c>
      <c r="R304" s="227">
        <f>'2.2.1 Retail-Minus-Modell'!$P51</f>
        <v>0</v>
      </c>
    </row>
    <row r="305" spans="1:18" ht="14.25">
      <c r="B305" s="219">
        <f>'1 Unternehmensangaben'!$A$12</f>
        <v>0</v>
      </c>
      <c r="C305" s="209">
        <f>'2.2.1 Retail-Minus-Modell'!$A$51</f>
        <v>0</v>
      </c>
      <c r="D305" s="209">
        <f>'2.2.1 Retail-Minus-Modell'!$B$51</f>
        <v>0</v>
      </c>
      <c r="E305" s="215">
        <f>'2.2.1 Retail-Minus-Modell'!$C52</f>
        <v>2024</v>
      </c>
      <c r="F305" s="238">
        <f>'2.2.1 Retail-Minus-Modell'!$D52</f>
        <v>0</v>
      </c>
      <c r="G305" s="238">
        <f>'2.2.1 Retail-Minus-Modell'!$E52</f>
        <v>0</v>
      </c>
      <c r="H305" s="238">
        <f>'2.2.1 Retail-Minus-Modell'!$F52</f>
        <v>0</v>
      </c>
      <c r="I305" s="238">
        <f>'2.2.1 Retail-Minus-Modell'!$G52</f>
        <v>0</v>
      </c>
      <c r="J305" s="238">
        <f>'2.2.1 Retail-Minus-Modell'!$H52</f>
        <v>0</v>
      </c>
      <c r="K305" s="238">
        <f>'2.2.1 Retail-Minus-Modell'!$I52</f>
        <v>0</v>
      </c>
      <c r="L305" s="238">
        <f>'2.2.1 Retail-Minus-Modell'!$J52</f>
        <v>0</v>
      </c>
      <c r="M305" s="238">
        <f>'2.2.1 Retail-Minus-Modell'!$K52</f>
        <v>0</v>
      </c>
      <c r="N305" s="238">
        <f>'2.2.1 Retail-Minus-Modell'!$L52</f>
        <v>0</v>
      </c>
      <c r="O305" s="238">
        <f>'2.2.1 Retail-Minus-Modell'!$M52</f>
        <v>0</v>
      </c>
      <c r="P305" s="238">
        <f>'2.2.1 Retail-Minus-Modell'!$N52</f>
        <v>0</v>
      </c>
      <c r="Q305" s="238">
        <f>'2.2.1 Retail-Minus-Modell'!$O52</f>
        <v>0</v>
      </c>
      <c r="R305" s="238">
        <f>'2.2.1 Retail-Minus-Modell'!$P52</f>
        <v>0</v>
      </c>
    </row>
    <row r="306" spans="1:18">
      <c r="B306" s="209">
        <f>'1 Unternehmensangaben'!$A$12</f>
        <v>0</v>
      </c>
      <c r="C306" s="209">
        <f>'2.2.1 Retail-Minus-Modell'!$A$51</f>
        <v>0</v>
      </c>
      <c r="D306" s="209">
        <f>'2.2.1 Retail-Minus-Modell'!$B$51</f>
        <v>0</v>
      </c>
      <c r="E306" s="215">
        <f>'2.2.1 Retail-Minus-Modell'!$C53</f>
        <v>2025</v>
      </c>
      <c r="F306" s="227">
        <f>'2.2.1 Retail-Minus-Modell'!$D53</f>
        <v>0</v>
      </c>
      <c r="G306" s="227">
        <f>'2.2.1 Retail-Minus-Modell'!$E53</f>
        <v>0</v>
      </c>
      <c r="H306" s="227">
        <f>'2.2.1 Retail-Minus-Modell'!$F53</f>
        <v>0</v>
      </c>
      <c r="I306" s="227">
        <f>'2.2.1 Retail-Minus-Modell'!$G53</f>
        <v>0</v>
      </c>
      <c r="J306" s="227">
        <f>'2.2.1 Retail-Minus-Modell'!$H53</f>
        <v>0</v>
      </c>
      <c r="K306" s="227">
        <f>'2.2.1 Retail-Minus-Modell'!$I53</f>
        <v>0</v>
      </c>
      <c r="L306" s="227">
        <f>'2.2.1 Retail-Minus-Modell'!$J53</f>
        <v>0</v>
      </c>
      <c r="M306" s="227">
        <f>'2.2.1 Retail-Minus-Modell'!$K53</f>
        <v>0</v>
      </c>
      <c r="N306" s="227">
        <f>'2.2.1 Retail-Minus-Modell'!$L53</f>
        <v>0</v>
      </c>
      <c r="O306" s="227">
        <f>'2.2.1 Retail-Minus-Modell'!$M53</f>
        <v>0</v>
      </c>
      <c r="P306" s="227">
        <f>'2.2.1 Retail-Minus-Modell'!$N53</f>
        <v>0</v>
      </c>
      <c r="Q306" s="227">
        <f>'2.2.1 Retail-Minus-Modell'!$O53</f>
        <v>0</v>
      </c>
      <c r="R306" s="227">
        <f>'2.2.1 Retail-Minus-Modell'!$P53</f>
        <v>0</v>
      </c>
    </row>
    <row r="307" spans="1:18" ht="14.25">
      <c r="A307" s="209"/>
      <c r="B307" s="219">
        <f>'1 Unternehmensangaben'!$A$12</f>
        <v>0</v>
      </c>
      <c r="C307" s="209">
        <f>'2.2.1 Retail-Minus-Modell'!$A$54</f>
        <v>0</v>
      </c>
      <c r="D307" s="209">
        <f>'2.2.1 Retail-Minus-Modell'!$B$54</f>
        <v>0</v>
      </c>
      <c r="E307" s="215">
        <f>'2.2.1 Retail-Minus-Modell'!$C54</f>
        <v>2023</v>
      </c>
      <c r="F307" s="238">
        <f>'2.2.1 Retail-Minus-Modell'!$D54</f>
        <v>0</v>
      </c>
      <c r="G307" s="238">
        <f>'2.2.1 Retail-Minus-Modell'!$E54</f>
        <v>0</v>
      </c>
      <c r="H307" s="238">
        <f>'2.2.1 Retail-Minus-Modell'!$F54</f>
        <v>0</v>
      </c>
      <c r="I307" s="238">
        <f>'2.2.1 Retail-Minus-Modell'!$G54</f>
        <v>0</v>
      </c>
      <c r="J307" s="238">
        <f>'2.2.1 Retail-Minus-Modell'!$H54</f>
        <v>0</v>
      </c>
      <c r="K307" s="238">
        <f>'2.2.1 Retail-Minus-Modell'!$I54</f>
        <v>0</v>
      </c>
      <c r="L307" s="238">
        <f>'2.2.1 Retail-Minus-Modell'!$J54</f>
        <v>0</v>
      </c>
      <c r="M307" s="238">
        <f>'2.2.1 Retail-Minus-Modell'!$K54</f>
        <v>0</v>
      </c>
      <c r="N307" s="238">
        <f>'2.2.1 Retail-Minus-Modell'!$L54</f>
        <v>0</v>
      </c>
      <c r="O307" s="238">
        <f>'2.2.1 Retail-Minus-Modell'!$M54</f>
        <v>0</v>
      </c>
      <c r="P307" s="238">
        <f>'2.2.1 Retail-Minus-Modell'!$N54</f>
        <v>0</v>
      </c>
      <c r="Q307" s="238">
        <f>'2.2.1 Retail-Minus-Modell'!$O54</f>
        <v>0</v>
      </c>
      <c r="R307" s="238">
        <f>'2.2.1 Retail-Minus-Modell'!$P54</f>
        <v>0</v>
      </c>
    </row>
    <row r="308" spans="1:18">
      <c r="B308" s="209">
        <f>'1 Unternehmensangaben'!$A$12</f>
        <v>0</v>
      </c>
      <c r="C308" s="209">
        <f>'2.2.1 Retail-Minus-Modell'!$A$54</f>
        <v>0</v>
      </c>
      <c r="D308" s="209">
        <f>'2.2.1 Retail-Minus-Modell'!$B$54</f>
        <v>0</v>
      </c>
      <c r="E308" s="215">
        <f>'2.2.1 Retail-Minus-Modell'!$C55</f>
        <v>2024</v>
      </c>
      <c r="F308" s="227">
        <f>'2.2.1 Retail-Minus-Modell'!$D55</f>
        <v>0</v>
      </c>
      <c r="G308" s="227">
        <f>'2.2.1 Retail-Minus-Modell'!$E55</f>
        <v>0</v>
      </c>
      <c r="H308" s="227">
        <f>'2.2.1 Retail-Minus-Modell'!$F55</f>
        <v>0</v>
      </c>
      <c r="I308" s="227">
        <f>'2.2.1 Retail-Minus-Modell'!$G55</f>
        <v>0</v>
      </c>
      <c r="J308" s="227">
        <f>'2.2.1 Retail-Minus-Modell'!$H55</f>
        <v>0</v>
      </c>
      <c r="K308" s="227">
        <f>'2.2.1 Retail-Minus-Modell'!$I55</f>
        <v>0</v>
      </c>
      <c r="L308" s="227">
        <f>'2.2.1 Retail-Minus-Modell'!$J55</f>
        <v>0</v>
      </c>
      <c r="M308" s="227">
        <f>'2.2.1 Retail-Minus-Modell'!$K55</f>
        <v>0</v>
      </c>
      <c r="N308" s="227">
        <f>'2.2.1 Retail-Minus-Modell'!$L55</f>
        <v>0</v>
      </c>
      <c r="O308" s="227">
        <f>'2.2.1 Retail-Minus-Modell'!$M55</f>
        <v>0</v>
      </c>
      <c r="P308" s="227">
        <f>'2.2.1 Retail-Minus-Modell'!$N55</f>
        <v>0</v>
      </c>
      <c r="Q308" s="227">
        <f>'2.2.1 Retail-Minus-Modell'!$O55</f>
        <v>0</v>
      </c>
      <c r="R308" s="227">
        <f>'2.2.1 Retail-Minus-Modell'!$P55</f>
        <v>0</v>
      </c>
    </row>
    <row r="309" spans="1:18" ht="14.25">
      <c r="B309" s="219">
        <f>'1 Unternehmensangaben'!$A$12</f>
        <v>0</v>
      </c>
      <c r="C309" s="209">
        <f>'2.2.1 Retail-Minus-Modell'!$A$54</f>
        <v>0</v>
      </c>
      <c r="D309" s="209">
        <f>'2.2.1 Retail-Minus-Modell'!$B$54</f>
        <v>0</v>
      </c>
      <c r="E309" s="215">
        <f>'2.2.1 Retail-Minus-Modell'!$C56</f>
        <v>2025</v>
      </c>
      <c r="F309" s="238">
        <f>'2.2.1 Retail-Minus-Modell'!$D56</f>
        <v>0</v>
      </c>
      <c r="G309" s="238">
        <f>'2.2.1 Retail-Minus-Modell'!$E56</f>
        <v>0</v>
      </c>
      <c r="H309" s="238">
        <f>'2.2.1 Retail-Minus-Modell'!$F56</f>
        <v>0</v>
      </c>
      <c r="I309" s="238">
        <f>'2.2.1 Retail-Minus-Modell'!$G56</f>
        <v>0</v>
      </c>
      <c r="J309" s="238">
        <f>'2.2.1 Retail-Minus-Modell'!$H56</f>
        <v>0</v>
      </c>
      <c r="K309" s="238">
        <f>'2.2.1 Retail-Minus-Modell'!$I56</f>
        <v>0</v>
      </c>
      <c r="L309" s="238">
        <f>'2.2.1 Retail-Minus-Modell'!$J56</f>
        <v>0</v>
      </c>
      <c r="M309" s="238">
        <f>'2.2.1 Retail-Minus-Modell'!$K56</f>
        <v>0</v>
      </c>
      <c r="N309" s="238">
        <f>'2.2.1 Retail-Minus-Modell'!$L56</f>
        <v>0</v>
      </c>
      <c r="O309" s="238">
        <f>'2.2.1 Retail-Minus-Modell'!$M56</f>
        <v>0</v>
      </c>
      <c r="P309" s="238">
        <f>'2.2.1 Retail-Minus-Modell'!$N56</f>
        <v>0</v>
      </c>
      <c r="Q309" s="238">
        <f>'2.2.1 Retail-Minus-Modell'!$O56</f>
        <v>0</v>
      </c>
      <c r="R309" s="238">
        <f>'2.2.1 Retail-Minus-Modell'!$P56</f>
        <v>0</v>
      </c>
    </row>
    <row r="310" spans="1:18">
      <c r="A310" s="209"/>
      <c r="B310" s="209">
        <f>'1 Unternehmensangaben'!$A$12</f>
        <v>0</v>
      </c>
      <c r="C310" s="209">
        <f>'2.2.1 Retail-Minus-Modell'!$A$57</f>
        <v>0</v>
      </c>
      <c r="D310" s="209">
        <f>'2.2.1 Retail-Minus-Modell'!$B$57</f>
        <v>0</v>
      </c>
      <c r="E310" s="215">
        <f>'2.2.1 Retail-Minus-Modell'!$C57</f>
        <v>2023</v>
      </c>
      <c r="F310" s="227">
        <f>'2.2.1 Retail-Minus-Modell'!$D57</f>
        <v>0</v>
      </c>
      <c r="G310" s="227">
        <f>'2.2.1 Retail-Minus-Modell'!$E57</f>
        <v>0</v>
      </c>
      <c r="H310" s="227">
        <f>'2.2.1 Retail-Minus-Modell'!$F57</f>
        <v>0</v>
      </c>
      <c r="I310" s="227">
        <f>'2.2.1 Retail-Minus-Modell'!$G57</f>
        <v>0</v>
      </c>
      <c r="J310" s="227">
        <f>'2.2.1 Retail-Minus-Modell'!$H57</f>
        <v>0</v>
      </c>
      <c r="K310" s="227">
        <f>'2.2.1 Retail-Minus-Modell'!$I57</f>
        <v>0</v>
      </c>
      <c r="L310" s="227">
        <f>'2.2.1 Retail-Minus-Modell'!$J57</f>
        <v>0</v>
      </c>
      <c r="M310" s="227">
        <f>'2.2.1 Retail-Minus-Modell'!$K57</f>
        <v>0</v>
      </c>
      <c r="N310" s="227">
        <f>'2.2.1 Retail-Minus-Modell'!$L57</f>
        <v>0</v>
      </c>
      <c r="O310" s="227">
        <f>'2.2.1 Retail-Minus-Modell'!$M57</f>
        <v>0</v>
      </c>
      <c r="P310" s="227">
        <f>'2.2.1 Retail-Minus-Modell'!$N57</f>
        <v>0</v>
      </c>
      <c r="Q310" s="227">
        <f>'2.2.1 Retail-Minus-Modell'!$O57</f>
        <v>0</v>
      </c>
      <c r="R310" s="227">
        <f>'2.2.1 Retail-Minus-Modell'!$P57</f>
        <v>0</v>
      </c>
    </row>
    <row r="311" spans="1:18" ht="14.25">
      <c r="B311" s="219">
        <f>'1 Unternehmensangaben'!$A$12</f>
        <v>0</v>
      </c>
      <c r="C311" s="209">
        <f>'2.2.1 Retail-Minus-Modell'!$A$57</f>
        <v>0</v>
      </c>
      <c r="D311" s="209">
        <f>'2.2.1 Retail-Minus-Modell'!$B$57</f>
        <v>0</v>
      </c>
      <c r="E311" s="215">
        <f>'2.2.1 Retail-Minus-Modell'!$C58</f>
        <v>2024</v>
      </c>
      <c r="F311" s="238">
        <f>'2.2.1 Retail-Minus-Modell'!$D58</f>
        <v>0</v>
      </c>
      <c r="G311" s="238">
        <f>'2.2.1 Retail-Minus-Modell'!$E58</f>
        <v>0</v>
      </c>
      <c r="H311" s="238">
        <f>'2.2.1 Retail-Minus-Modell'!$F58</f>
        <v>0</v>
      </c>
      <c r="I311" s="238">
        <f>'2.2.1 Retail-Minus-Modell'!$G58</f>
        <v>0</v>
      </c>
      <c r="J311" s="238">
        <f>'2.2.1 Retail-Minus-Modell'!$H58</f>
        <v>0</v>
      </c>
      <c r="K311" s="238">
        <f>'2.2.1 Retail-Minus-Modell'!$I58</f>
        <v>0</v>
      </c>
      <c r="L311" s="238">
        <f>'2.2.1 Retail-Minus-Modell'!$J58</f>
        <v>0</v>
      </c>
      <c r="M311" s="238">
        <f>'2.2.1 Retail-Minus-Modell'!$K58</f>
        <v>0</v>
      </c>
      <c r="N311" s="238">
        <f>'2.2.1 Retail-Minus-Modell'!$L58</f>
        <v>0</v>
      </c>
      <c r="O311" s="238">
        <f>'2.2.1 Retail-Minus-Modell'!$M58</f>
        <v>0</v>
      </c>
      <c r="P311" s="238">
        <f>'2.2.1 Retail-Minus-Modell'!$N58</f>
        <v>0</v>
      </c>
      <c r="Q311" s="238">
        <f>'2.2.1 Retail-Minus-Modell'!$O58</f>
        <v>0</v>
      </c>
      <c r="R311" s="238">
        <f>'2.2.1 Retail-Minus-Modell'!$P58</f>
        <v>0</v>
      </c>
    </row>
    <row r="312" spans="1:18">
      <c r="B312" s="209">
        <f>'1 Unternehmensangaben'!$A$12</f>
        <v>0</v>
      </c>
      <c r="C312" s="209">
        <f>'2.2.1 Retail-Minus-Modell'!$A$57</f>
        <v>0</v>
      </c>
      <c r="D312" s="209">
        <f>'2.2.1 Retail-Minus-Modell'!$B$57</f>
        <v>0</v>
      </c>
      <c r="E312" s="215">
        <f>'2.2.1 Retail-Minus-Modell'!$C59</f>
        <v>2025</v>
      </c>
      <c r="F312" s="227">
        <f>'2.2.1 Retail-Minus-Modell'!$D59</f>
        <v>0</v>
      </c>
      <c r="G312" s="227">
        <f>'2.2.1 Retail-Minus-Modell'!$E59</f>
        <v>0</v>
      </c>
      <c r="H312" s="227">
        <f>'2.2.1 Retail-Minus-Modell'!$F59</f>
        <v>0</v>
      </c>
      <c r="I312" s="227">
        <f>'2.2.1 Retail-Minus-Modell'!$G59</f>
        <v>0</v>
      </c>
      <c r="J312" s="227">
        <f>'2.2.1 Retail-Minus-Modell'!$H59</f>
        <v>0</v>
      </c>
      <c r="K312" s="227">
        <f>'2.2.1 Retail-Minus-Modell'!$I59</f>
        <v>0</v>
      </c>
      <c r="L312" s="227">
        <f>'2.2.1 Retail-Minus-Modell'!$J59</f>
        <v>0</v>
      </c>
      <c r="M312" s="227">
        <f>'2.2.1 Retail-Minus-Modell'!$K59</f>
        <v>0</v>
      </c>
      <c r="N312" s="227">
        <f>'2.2.1 Retail-Minus-Modell'!$L59</f>
        <v>0</v>
      </c>
      <c r="O312" s="227">
        <f>'2.2.1 Retail-Minus-Modell'!$M59</f>
        <v>0</v>
      </c>
      <c r="P312" s="227">
        <f>'2.2.1 Retail-Minus-Modell'!$N59</f>
        <v>0</v>
      </c>
      <c r="Q312" s="227">
        <f>'2.2.1 Retail-Minus-Modell'!$O59</f>
        <v>0</v>
      </c>
      <c r="R312" s="227">
        <f>'2.2.1 Retail-Minus-Modell'!$P59</f>
        <v>0</v>
      </c>
    </row>
    <row r="313" spans="1:18" ht="14.25">
      <c r="A313" s="209"/>
      <c r="B313" s="219">
        <f>'1 Unternehmensangaben'!$A$12</f>
        <v>0</v>
      </c>
      <c r="C313" s="209">
        <f>'2.2.1 Retail-Minus-Modell'!$A$60</f>
        <v>0</v>
      </c>
      <c r="D313" s="209">
        <f>'2.2.1 Retail-Minus-Modell'!$B$60</f>
        <v>0</v>
      </c>
      <c r="E313" s="215">
        <f>'2.2.1 Retail-Minus-Modell'!$C60</f>
        <v>2023</v>
      </c>
      <c r="F313" s="238">
        <f>'2.2.1 Retail-Minus-Modell'!$D60</f>
        <v>0</v>
      </c>
      <c r="G313" s="238">
        <f>'2.2.1 Retail-Minus-Modell'!$E60</f>
        <v>0</v>
      </c>
      <c r="H313" s="238">
        <f>'2.2.1 Retail-Minus-Modell'!$F60</f>
        <v>0</v>
      </c>
      <c r="I313" s="238">
        <f>'2.2.1 Retail-Minus-Modell'!$G60</f>
        <v>0</v>
      </c>
      <c r="J313" s="238">
        <f>'2.2.1 Retail-Minus-Modell'!$H60</f>
        <v>0</v>
      </c>
      <c r="K313" s="238">
        <f>'2.2.1 Retail-Minus-Modell'!$I60</f>
        <v>0</v>
      </c>
      <c r="L313" s="238">
        <f>'2.2.1 Retail-Minus-Modell'!$J60</f>
        <v>0</v>
      </c>
      <c r="M313" s="238">
        <f>'2.2.1 Retail-Minus-Modell'!$K60</f>
        <v>0</v>
      </c>
      <c r="N313" s="238">
        <f>'2.2.1 Retail-Minus-Modell'!$L60</f>
        <v>0</v>
      </c>
      <c r="O313" s="238">
        <f>'2.2.1 Retail-Minus-Modell'!$M60</f>
        <v>0</v>
      </c>
      <c r="P313" s="238">
        <f>'2.2.1 Retail-Minus-Modell'!$N60</f>
        <v>0</v>
      </c>
      <c r="Q313" s="238">
        <f>'2.2.1 Retail-Minus-Modell'!$O60</f>
        <v>0</v>
      </c>
      <c r="R313" s="238">
        <f>'2.2.1 Retail-Minus-Modell'!$P60</f>
        <v>0</v>
      </c>
    </row>
    <row r="314" spans="1:18">
      <c r="B314" s="209">
        <f>'1 Unternehmensangaben'!$A$12</f>
        <v>0</v>
      </c>
      <c r="C314" s="209">
        <f>'2.2.1 Retail-Minus-Modell'!$A$60</f>
        <v>0</v>
      </c>
      <c r="D314" s="209">
        <f>'2.2.1 Retail-Minus-Modell'!$B$60</f>
        <v>0</v>
      </c>
      <c r="E314" s="215">
        <f>'2.2.1 Retail-Minus-Modell'!$C61</f>
        <v>2024</v>
      </c>
      <c r="F314" s="227">
        <f>'2.2.1 Retail-Minus-Modell'!$D61</f>
        <v>0</v>
      </c>
      <c r="G314" s="227">
        <f>'2.2.1 Retail-Minus-Modell'!$E61</f>
        <v>0</v>
      </c>
      <c r="H314" s="227">
        <f>'2.2.1 Retail-Minus-Modell'!$F61</f>
        <v>0</v>
      </c>
      <c r="I314" s="227">
        <f>'2.2.1 Retail-Minus-Modell'!$G61</f>
        <v>0</v>
      </c>
      <c r="J314" s="227">
        <f>'2.2.1 Retail-Minus-Modell'!$H61</f>
        <v>0</v>
      </c>
      <c r="K314" s="227">
        <f>'2.2.1 Retail-Minus-Modell'!$I61</f>
        <v>0</v>
      </c>
      <c r="L314" s="227">
        <f>'2.2.1 Retail-Minus-Modell'!$J61</f>
        <v>0</v>
      </c>
      <c r="M314" s="227">
        <f>'2.2.1 Retail-Minus-Modell'!$K61</f>
        <v>0</v>
      </c>
      <c r="N314" s="227">
        <f>'2.2.1 Retail-Minus-Modell'!$L61</f>
        <v>0</v>
      </c>
      <c r="O314" s="227">
        <f>'2.2.1 Retail-Minus-Modell'!$M61</f>
        <v>0</v>
      </c>
      <c r="P314" s="227">
        <f>'2.2.1 Retail-Minus-Modell'!$N61</f>
        <v>0</v>
      </c>
      <c r="Q314" s="227">
        <f>'2.2.1 Retail-Minus-Modell'!$O61</f>
        <v>0</v>
      </c>
      <c r="R314" s="227">
        <f>'2.2.1 Retail-Minus-Modell'!$P61</f>
        <v>0</v>
      </c>
    </row>
    <row r="315" spans="1:18" ht="14.25">
      <c r="B315" s="219">
        <f>'1 Unternehmensangaben'!$A$12</f>
        <v>0</v>
      </c>
      <c r="C315" s="209">
        <f>'2.2.1 Retail-Minus-Modell'!$A$60</f>
        <v>0</v>
      </c>
      <c r="D315" s="209">
        <f>'2.2.1 Retail-Minus-Modell'!$B$60</f>
        <v>0</v>
      </c>
      <c r="E315" s="215">
        <f>'2.2.1 Retail-Minus-Modell'!$C62</f>
        <v>2025</v>
      </c>
      <c r="F315" s="238">
        <f>'2.2.1 Retail-Minus-Modell'!$D62</f>
        <v>0</v>
      </c>
      <c r="G315" s="238">
        <f>'2.2.1 Retail-Minus-Modell'!$E62</f>
        <v>0</v>
      </c>
      <c r="H315" s="238">
        <f>'2.2.1 Retail-Minus-Modell'!$F62</f>
        <v>0</v>
      </c>
      <c r="I315" s="238">
        <f>'2.2.1 Retail-Minus-Modell'!$G62</f>
        <v>0</v>
      </c>
      <c r="J315" s="238">
        <f>'2.2.1 Retail-Minus-Modell'!$H62</f>
        <v>0</v>
      </c>
      <c r="K315" s="238">
        <f>'2.2.1 Retail-Minus-Modell'!$I62</f>
        <v>0</v>
      </c>
      <c r="L315" s="238">
        <f>'2.2.1 Retail-Minus-Modell'!$J62</f>
        <v>0</v>
      </c>
      <c r="M315" s="238">
        <f>'2.2.1 Retail-Minus-Modell'!$K62</f>
        <v>0</v>
      </c>
      <c r="N315" s="238">
        <f>'2.2.1 Retail-Minus-Modell'!$L62</f>
        <v>0</v>
      </c>
      <c r="O315" s="238">
        <f>'2.2.1 Retail-Minus-Modell'!$M62</f>
        <v>0</v>
      </c>
      <c r="P315" s="238">
        <f>'2.2.1 Retail-Minus-Modell'!$N62</f>
        <v>0</v>
      </c>
      <c r="Q315" s="238">
        <f>'2.2.1 Retail-Minus-Modell'!$O62</f>
        <v>0</v>
      </c>
      <c r="R315" s="238">
        <f>'2.2.1 Retail-Minus-Modell'!$P62</f>
        <v>0</v>
      </c>
    </row>
    <row r="316" spans="1:18">
      <c r="A316" s="209"/>
      <c r="B316" s="209">
        <f>'1 Unternehmensangaben'!$A$12</f>
        <v>0</v>
      </c>
      <c r="C316" s="209">
        <f>'2.2.1 Retail-Minus-Modell'!$A$63</f>
        <v>0</v>
      </c>
      <c r="D316" s="209">
        <f>'2.2.1 Retail-Minus-Modell'!$B$63</f>
        <v>0</v>
      </c>
      <c r="E316" s="215">
        <f>'2.2.1 Retail-Minus-Modell'!$C63</f>
        <v>2023</v>
      </c>
      <c r="F316" s="227">
        <f>'2.2.1 Retail-Minus-Modell'!$D63</f>
        <v>0</v>
      </c>
      <c r="G316" s="227">
        <f>'2.2.1 Retail-Minus-Modell'!$E63</f>
        <v>0</v>
      </c>
      <c r="H316" s="227">
        <f>'2.2.1 Retail-Minus-Modell'!$F63</f>
        <v>0</v>
      </c>
      <c r="I316" s="227">
        <f>'2.2.1 Retail-Minus-Modell'!$G63</f>
        <v>0</v>
      </c>
      <c r="J316" s="227">
        <f>'2.2.1 Retail-Minus-Modell'!$H63</f>
        <v>0</v>
      </c>
      <c r="K316" s="227">
        <f>'2.2.1 Retail-Minus-Modell'!$I63</f>
        <v>0</v>
      </c>
      <c r="L316" s="227">
        <f>'2.2.1 Retail-Minus-Modell'!$J63</f>
        <v>0</v>
      </c>
      <c r="M316" s="227">
        <f>'2.2.1 Retail-Minus-Modell'!$K63</f>
        <v>0</v>
      </c>
      <c r="N316" s="227">
        <f>'2.2.1 Retail-Minus-Modell'!$L63</f>
        <v>0</v>
      </c>
      <c r="O316" s="227">
        <f>'2.2.1 Retail-Minus-Modell'!$M63</f>
        <v>0</v>
      </c>
      <c r="P316" s="227">
        <f>'2.2.1 Retail-Minus-Modell'!$N63</f>
        <v>0</v>
      </c>
      <c r="Q316" s="227">
        <f>'2.2.1 Retail-Minus-Modell'!$O63</f>
        <v>0</v>
      </c>
      <c r="R316" s="227">
        <f>'2.2.1 Retail-Minus-Modell'!$P63</f>
        <v>0</v>
      </c>
    </row>
    <row r="317" spans="1:18" ht="14.25">
      <c r="B317" s="219">
        <f>'1 Unternehmensangaben'!$A$12</f>
        <v>0</v>
      </c>
      <c r="C317" s="209">
        <f>'2.2.1 Retail-Minus-Modell'!$A$63</f>
        <v>0</v>
      </c>
      <c r="D317" s="209">
        <f>'2.2.1 Retail-Minus-Modell'!$B$63</f>
        <v>0</v>
      </c>
      <c r="E317" s="215">
        <f>'2.2.1 Retail-Minus-Modell'!$C64</f>
        <v>2024</v>
      </c>
      <c r="F317" s="238">
        <f>'2.2.1 Retail-Minus-Modell'!$D64</f>
        <v>0</v>
      </c>
      <c r="G317" s="238">
        <f>'2.2.1 Retail-Minus-Modell'!$E64</f>
        <v>0</v>
      </c>
      <c r="H317" s="238">
        <f>'2.2.1 Retail-Minus-Modell'!$F64</f>
        <v>0</v>
      </c>
      <c r="I317" s="238">
        <f>'2.2.1 Retail-Minus-Modell'!$G64</f>
        <v>0</v>
      </c>
      <c r="J317" s="238">
        <f>'2.2.1 Retail-Minus-Modell'!$H64</f>
        <v>0</v>
      </c>
      <c r="K317" s="238">
        <f>'2.2.1 Retail-Minus-Modell'!$I64</f>
        <v>0</v>
      </c>
      <c r="L317" s="238">
        <f>'2.2.1 Retail-Minus-Modell'!$J64</f>
        <v>0</v>
      </c>
      <c r="M317" s="238">
        <f>'2.2.1 Retail-Minus-Modell'!$K64</f>
        <v>0</v>
      </c>
      <c r="N317" s="238">
        <f>'2.2.1 Retail-Minus-Modell'!$L64</f>
        <v>0</v>
      </c>
      <c r="O317" s="238">
        <f>'2.2.1 Retail-Minus-Modell'!$M64</f>
        <v>0</v>
      </c>
      <c r="P317" s="238">
        <f>'2.2.1 Retail-Minus-Modell'!$N64</f>
        <v>0</v>
      </c>
      <c r="Q317" s="238">
        <f>'2.2.1 Retail-Minus-Modell'!$O64</f>
        <v>0</v>
      </c>
      <c r="R317" s="238">
        <f>'2.2.1 Retail-Minus-Modell'!$P64</f>
        <v>0</v>
      </c>
    </row>
    <row r="318" spans="1:18">
      <c r="B318" s="209">
        <f>'1 Unternehmensangaben'!$A$12</f>
        <v>0</v>
      </c>
      <c r="C318" s="209">
        <f>'2.2.1 Retail-Minus-Modell'!$A$63</f>
        <v>0</v>
      </c>
      <c r="D318" s="209">
        <f>'2.2.1 Retail-Minus-Modell'!$B$63</f>
        <v>0</v>
      </c>
      <c r="E318" s="215">
        <f>'2.2.1 Retail-Minus-Modell'!$C65</f>
        <v>2025</v>
      </c>
      <c r="F318" s="227">
        <f>'2.2.1 Retail-Minus-Modell'!$D65</f>
        <v>0</v>
      </c>
      <c r="G318" s="227">
        <f>'2.2.1 Retail-Minus-Modell'!$E65</f>
        <v>0</v>
      </c>
      <c r="H318" s="227">
        <f>'2.2.1 Retail-Minus-Modell'!$F65</f>
        <v>0</v>
      </c>
      <c r="I318" s="227">
        <f>'2.2.1 Retail-Minus-Modell'!$G65</f>
        <v>0</v>
      </c>
      <c r="J318" s="227">
        <f>'2.2.1 Retail-Minus-Modell'!$H65</f>
        <v>0</v>
      </c>
      <c r="K318" s="227">
        <f>'2.2.1 Retail-Minus-Modell'!$I65</f>
        <v>0</v>
      </c>
      <c r="L318" s="227">
        <f>'2.2.1 Retail-Minus-Modell'!$J65</f>
        <v>0</v>
      </c>
      <c r="M318" s="227">
        <f>'2.2.1 Retail-Minus-Modell'!$K65</f>
        <v>0</v>
      </c>
      <c r="N318" s="227">
        <f>'2.2.1 Retail-Minus-Modell'!$L65</f>
        <v>0</v>
      </c>
      <c r="O318" s="227">
        <f>'2.2.1 Retail-Minus-Modell'!$M65</f>
        <v>0</v>
      </c>
      <c r="P318" s="227">
        <f>'2.2.1 Retail-Minus-Modell'!$N65</f>
        <v>0</v>
      </c>
      <c r="Q318" s="227">
        <f>'2.2.1 Retail-Minus-Modell'!$O65</f>
        <v>0</v>
      </c>
      <c r="R318" s="227">
        <f>'2.2.1 Retail-Minus-Modell'!$P65</f>
        <v>0</v>
      </c>
    </row>
    <row r="319" spans="1:18" ht="14.25">
      <c r="A319" s="209"/>
      <c r="B319" s="219">
        <f>'1 Unternehmensangaben'!$A$12</f>
        <v>0</v>
      </c>
      <c r="C319" s="209">
        <f>'2.2.1 Retail-Minus-Modell'!$A$66</f>
        <v>0</v>
      </c>
      <c r="D319" s="209">
        <f>'2.2.1 Retail-Minus-Modell'!$B$66</f>
        <v>0</v>
      </c>
      <c r="E319" s="215">
        <f>'2.2.1 Retail-Minus-Modell'!$C66</f>
        <v>2023</v>
      </c>
      <c r="F319" s="238">
        <f>'2.2.1 Retail-Minus-Modell'!$D66</f>
        <v>0</v>
      </c>
      <c r="G319" s="238">
        <f>'2.2.1 Retail-Minus-Modell'!$E66</f>
        <v>0</v>
      </c>
      <c r="H319" s="238">
        <f>'2.2.1 Retail-Minus-Modell'!$F66</f>
        <v>0</v>
      </c>
      <c r="I319" s="238">
        <f>'2.2.1 Retail-Minus-Modell'!$G66</f>
        <v>0</v>
      </c>
      <c r="J319" s="238">
        <f>'2.2.1 Retail-Minus-Modell'!$H66</f>
        <v>0</v>
      </c>
      <c r="K319" s="238">
        <f>'2.2.1 Retail-Minus-Modell'!$I66</f>
        <v>0</v>
      </c>
      <c r="L319" s="238">
        <f>'2.2.1 Retail-Minus-Modell'!$J66</f>
        <v>0</v>
      </c>
      <c r="M319" s="238">
        <f>'2.2.1 Retail-Minus-Modell'!$K66</f>
        <v>0</v>
      </c>
      <c r="N319" s="238">
        <f>'2.2.1 Retail-Minus-Modell'!$L66</f>
        <v>0</v>
      </c>
      <c r="O319" s="238">
        <f>'2.2.1 Retail-Minus-Modell'!$M66</f>
        <v>0</v>
      </c>
      <c r="P319" s="238">
        <f>'2.2.1 Retail-Minus-Modell'!$N66</f>
        <v>0</v>
      </c>
      <c r="Q319" s="238">
        <f>'2.2.1 Retail-Minus-Modell'!$O66</f>
        <v>0</v>
      </c>
      <c r="R319" s="238">
        <f>'2.2.1 Retail-Minus-Modell'!$P66</f>
        <v>0</v>
      </c>
    </row>
    <row r="320" spans="1:18">
      <c r="B320" s="209">
        <f>'1 Unternehmensangaben'!$A$12</f>
        <v>0</v>
      </c>
      <c r="C320" s="209">
        <f>'2.2.1 Retail-Minus-Modell'!$A$66</f>
        <v>0</v>
      </c>
      <c r="D320" s="209">
        <f>'2.2.1 Retail-Minus-Modell'!$B$66</f>
        <v>0</v>
      </c>
      <c r="E320" s="215">
        <f>'2.2.1 Retail-Minus-Modell'!$C67</f>
        <v>2024</v>
      </c>
      <c r="F320" s="227">
        <f>'2.2.1 Retail-Minus-Modell'!$D67</f>
        <v>0</v>
      </c>
      <c r="G320" s="227">
        <f>'2.2.1 Retail-Minus-Modell'!$E67</f>
        <v>0</v>
      </c>
      <c r="H320" s="227">
        <f>'2.2.1 Retail-Minus-Modell'!$F67</f>
        <v>0</v>
      </c>
      <c r="I320" s="227">
        <f>'2.2.1 Retail-Minus-Modell'!$G67</f>
        <v>0</v>
      </c>
      <c r="J320" s="227">
        <f>'2.2.1 Retail-Minus-Modell'!$H67</f>
        <v>0</v>
      </c>
      <c r="K320" s="227">
        <f>'2.2.1 Retail-Minus-Modell'!$I67</f>
        <v>0</v>
      </c>
      <c r="L320" s="227">
        <f>'2.2.1 Retail-Minus-Modell'!$J67</f>
        <v>0</v>
      </c>
      <c r="M320" s="227">
        <f>'2.2.1 Retail-Minus-Modell'!$K67</f>
        <v>0</v>
      </c>
      <c r="N320" s="227">
        <f>'2.2.1 Retail-Minus-Modell'!$L67</f>
        <v>0</v>
      </c>
      <c r="O320" s="227">
        <f>'2.2.1 Retail-Minus-Modell'!$M67</f>
        <v>0</v>
      </c>
      <c r="P320" s="227">
        <f>'2.2.1 Retail-Minus-Modell'!$N67</f>
        <v>0</v>
      </c>
      <c r="Q320" s="227">
        <f>'2.2.1 Retail-Minus-Modell'!$O67</f>
        <v>0</v>
      </c>
      <c r="R320" s="227">
        <f>'2.2.1 Retail-Minus-Modell'!$P67</f>
        <v>0</v>
      </c>
    </row>
    <row r="321" spans="1:18" ht="14.25">
      <c r="B321" s="219">
        <f>'1 Unternehmensangaben'!$A$12</f>
        <v>0</v>
      </c>
      <c r="C321" s="209">
        <f>'2.2.1 Retail-Minus-Modell'!$A$66</f>
        <v>0</v>
      </c>
      <c r="D321" s="209">
        <f>'2.2.1 Retail-Minus-Modell'!$B$66</f>
        <v>0</v>
      </c>
      <c r="E321" s="215">
        <f>'2.2.1 Retail-Minus-Modell'!$C68</f>
        <v>2025</v>
      </c>
      <c r="F321" s="238">
        <f>'2.2.1 Retail-Minus-Modell'!$D68</f>
        <v>0</v>
      </c>
      <c r="G321" s="238">
        <f>'2.2.1 Retail-Minus-Modell'!$E68</f>
        <v>0</v>
      </c>
      <c r="H321" s="238">
        <f>'2.2.1 Retail-Minus-Modell'!$F68</f>
        <v>0</v>
      </c>
      <c r="I321" s="238">
        <f>'2.2.1 Retail-Minus-Modell'!$G68</f>
        <v>0</v>
      </c>
      <c r="J321" s="238">
        <f>'2.2.1 Retail-Minus-Modell'!$H68</f>
        <v>0</v>
      </c>
      <c r="K321" s="238">
        <f>'2.2.1 Retail-Minus-Modell'!$I68</f>
        <v>0</v>
      </c>
      <c r="L321" s="238">
        <f>'2.2.1 Retail-Minus-Modell'!$J68</f>
        <v>0</v>
      </c>
      <c r="M321" s="238">
        <f>'2.2.1 Retail-Minus-Modell'!$K68</f>
        <v>0</v>
      </c>
      <c r="N321" s="238">
        <f>'2.2.1 Retail-Minus-Modell'!$L68</f>
        <v>0</v>
      </c>
      <c r="O321" s="238">
        <f>'2.2.1 Retail-Minus-Modell'!$M68</f>
        <v>0</v>
      </c>
      <c r="P321" s="238">
        <f>'2.2.1 Retail-Minus-Modell'!$N68</f>
        <v>0</v>
      </c>
      <c r="Q321" s="238">
        <f>'2.2.1 Retail-Minus-Modell'!$O68</f>
        <v>0</v>
      </c>
      <c r="R321" s="238">
        <f>'2.2.1 Retail-Minus-Modell'!$P68</f>
        <v>0</v>
      </c>
    </row>
    <row r="322" spans="1:18">
      <c r="A322" s="209"/>
      <c r="B322" s="209">
        <f>'1 Unternehmensangaben'!$A$12</f>
        <v>0</v>
      </c>
      <c r="C322" s="209">
        <f>'2.2.1 Retail-Minus-Modell'!$A$69</f>
        <v>0</v>
      </c>
      <c r="D322" s="209">
        <f>'2.2.1 Retail-Minus-Modell'!$B$69</f>
        <v>0</v>
      </c>
      <c r="E322" s="215">
        <f>'2.2.1 Retail-Minus-Modell'!$C69</f>
        <v>2023</v>
      </c>
      <c r="F322" s="227">
        <f>'2.2.1 Retail-Minus-Modell'!$D69</f>
        <v>0</v>
      </c>
      <c r="G322" s="227">
        <f>'2.2.1 Retail-Minus-Modell'!$E69</f>
        <v>0</v>
      </c>
      <c r="H322" s="227">
        <f>'2.2.1 Retail-Minus-Modell'!$F69</f>
        <v>0</v>
      </c>
      <c r="I322" s="227">
        <f>'2.2.1 Retail-Minus-Modell'!$G69</f>
        <v>0</v>
      </c>
      <c r="J322" s="227">
        <f>'2.2.1 Retail-Minus-Modell'!$H69</f>
        <v>0</v>
      </c>
      <c r="K322" s="227">
        <f>'2.2.1 Retail-Minus-Modell'!$I69</f>
        <v>0</v>
      </c>
      <c r="L322" s="227">
        <f>'2.2.1 Retail-Minus-Modell'!$J69</f>
        <v>0</v>
      </c>
      <c r="M322" s="227">
        <f>'2.2.1 Retail-Minus-Modell'!$K69</f>
        <v>0</v>
      </c>
      <c r="N322" s="227">
        <f>'2.2.1 Retail-Minus-Modell'!$L69</f>
        <v>0</v>
      </c>
      <c r="O322" s="227">
        <f>'2.2.1 Retail-Minus-Modell'!$M69</f>
        <v>0</v>
      </c>
      <c r="P322" s="227">
        <f>'2.2.1 Retail-Minus-Modell'!$N69</f>
        <v>0</v>
      </c>
      <c r="Q322" s="227">
        <f>'2.2.1 Retail-Minus-Modell'!$O69</f>
        <v>0</v>
      </c>
      <c r="R322" s="227">
        <f>'2.2.1 Retail-Minus-Modell'!$P69</f>
        <v>0</v>
      </c>
    </row>
    <row r="323" spans="1:18" ht="14.25">
      <c r="B323" s="219">
        <f>'1 Unternehmensangaben'!$A$12</f>
        <v>0</v>
      </c>
      <c r="C323" s="209">
        <f>'2.2.1 Retail-Minus-Modell'!$A$69</f>
        <v>0</v>
      </c>
      <c r="D323" s="209">
        <f>'2.2.1 Retail-Minus-Modell'!$B$69</f>
        <v>0</v>
      </c>
      <c r="E323" s="215">
        <f>'2.2.1 Retail-Minus-Modell'!$C70</f>
        <v>2024</v>
      </c>
      <c r="F323" s="238">
        <f>'2.2.1 Retail-Minus-Modell'!$D70</f>
        <v>0</v>
      </c>
      <c r="G323" s="238">
        <f>'2.2.1 Retail-Minus-Modell'!$E70</f>
        <v>0</v>
      </c>
      <c r="H323" s="238">
        <f>'2.2.1 Retail-Minus-Modell'!$F70</f>
        <v>0</v>
      </c>
      <c r="I323" s="238">
        <f>'2.2.1 Retail-Minus-Modell'!$G70</f>
        <v>0</v>
      </c>
      <c r="J323" s="238">
        <f>'2.2.1 Retail-Minus-Modell'!$H70</f>
        <v>0</v>
      </c>
      <c r="K323" s="238">
        <f>'2.2.1 Retail-Minus-Modell'!$I70</f>
        <v>0</v>
      </c>
      <c r="L323" s="238">
        <f>'2.2.1 Retail-Minus-Modell'!$J70</f>
        <v>0</v>
      </c>
      <c r="M323" s="238">
        <f>'2.2.1 Retail-Minus-Modell'!$K70</f>
        <v>0</v>
      </c>
      <c r="N323" s="238">
        <f>'2.2.1 Retail-Minus-Modell'!$L70</f>
        <v>0</v>
      </c>
      <c r="O323" s="238">
        <f>'2.2.1 Retail-Minus-Modell'!$M70</f>
        <v>0</v>
      </c>
      <c r="P323" s="238">
        <f>'2.2.1 Retail-Minus-Modell'!$N70</f>
        <v>0</v>
      </c>
      <c r="Q323" s="238">
        <f>'2.2.1 Retail-Minus-Modell'!$O70</f>
        <v>0</v>
      </c>
      <c r="R323" s="238">
        <f>'2.2.1 Retail-Minus-Modell'!$P70</f>
        <v>0</v>
      </c>
    </row>
    <row r="324" spans="1:18">
      <c r="B324" s="209">
        <f>'1 Unternehmensangaben'!$A$12</f>
        <v>0</v>
      </c>
      <c r="C324" s="209">
        <f>'2.2.1 Retail-Minus-Modell'!$A$69</f>
        <v>0</v>
      </c>
      <c r="D324" s="209">
        <f>'2.2.1 Retail-Minus-Modell'!$B$69</f>
        <v>0</v>
      </c>
      <c r="E324" s="215">
        <f>'2.2.1 Retail-Minus-Modell'!$C71</f>
        <v>2025</v>
      </c>
      <c r="F324" s="227">
        <f>'2.2.1 Retail-Minus-Modell'!$D71</f>
        <v>0</v>
      </c>
      <c r="G324" s="227">
        <f>'2.2.1 Retail-Minus-Modell'!$E71</f>
        <v>0</v>
      </c>
      <c r="H324" s="227">
        <f>'2.2.1 Retail-Minus-Modell'!$F71</f>
        <v>0</v>
      </c>
      <c r="I324" s="227">
        <f>'2.2.1 Retail-Minus-Modell'!$G71</f>
        <v>0</v>
      </c>
      <c r="J324" s="227">
        <f>'2.2.1 Retail-Minus-Modell'!$H71</f>
        <v>0</v>
      </c>
      <c r="K324" s="227">
        <f>'2.2.1 Retail-Minus-Modell'!$I71</f>
        <v>0</v>
      </c>
      <c r="L324" s="227">
        <f>'2.2.1 Retail-Minus-Modell'!$J71</f>
        <v>0</v>
      </c>
      <c r="M324" s="227">
        <f>'2.2.1 Retail-Minus-Modell'!$K71</f>
        <v>0</v>
      </c>
      <c r="N324" s="227">
        <f>'2.2.1 Retail-Minus-Modell'!$L71</f>
        <v>0</v>
      </c>
      <c r="O324" s="227">
        <f>'2.2.1 Retail-Minus-Modell'!$M71</f>
        <v>0</v>
      </c>
      <c r="P324" s="227">
        <f>'2.2.1 Retail-Minus-Modell'!$N71</f>
        <v>0</v>
      </c>
      <c r="Q324" s="227">
        <f>'2.2.1 Retail-Minus-Modell'!$O71</f>
        <v>0</v>
      </c>
      <c r="R324" s="227">
        <f>'2.2.1 Retail-Minus-Modell'!$P71</f>
        <v>0</v>
      </c>
    </row>
    <row r="325" spans="1:18" ht="14.25">
      <c r="A325" s="209"/>
      <c r="B325" s="219">
        <f>'1 Unternehmensangaben'!$A$12</f>
        <v>0</v>
      </c>
      <c r="C325" s="209">
        <f>'2.2.1 Retail-Minus-Modell'!$A$72</f>
        <v>0</v>
      </c>
      <c r="D325" s="209">
        <f>'2.2.1 Retail-Minus-Modell'!$B$72</f>
        <v>0</v>
      </c>
      <c r="E325" s="215">
        <f>'2.2.1 Retail-Minus-Modell'!$C72</f>
        <v>2023</v>
      </c>
      <c r="F325" s="238">
        <f>'2.2.1 Retail-Minus-Modell'!$D72</f>
        <v>0</v>
      </c>
      <c r="G325" s="238">
        <f>'2.2.1 Retail-Minus-Modell'!$E72</f>
        <v>0</v>
      </c>
      <c r="H325" s="238">
        <f>'2.2.1 Retail-Minus-Modell'!$F72</f>
        <v>0</v>
      </c>
      <c r="I325" s="238">
        <f>'2.2.1 Retail-Minus-Modell'!$G72</f>
        <v>0</v>
      </c>
      <c r="J325" s="238">
        <f>'2.2.1 Retail-Minus-Modell'!$H72</f>
        <v>0</v>
      </c>
      <c r="K325" s="238">
        <f>'2.2.1 Retail-Minus-Modell'!$I72</f>
        <v>0</v>
      </c>
      <c r="L325" s="238">
        <f>'2.2.1 Retail-Minus-Modell'!$J72</f>
        <v>0</v>
      </c>
      <c r="M325" s="238">
        <f>'2.2.1 Retail-Minus-Modell'!$K72</f>
        <v>0</v>
      </c>
      <c r="N325" s="238">
        <f>'2.2.1 Retail-Minus-Modell'!$L72</f>
        <v>0</v>
      </c>
      <c r="O325" s="238">
        <f>'2.2.1 Retail-Minus-Modell'!$M72</f>
        <v>0</v>
      </c>
      <c r="P325" s="238">
        <f>'2.2.1 Retail-Minus-Modell'!$N72</f>
        <v>0</v>
      </c>
      <c r="Q325" s="238">
        <f>'2.2.1 Retail-Minus-Modell'!$O72</f>
        <v>0</v>
      </c>
      <c r="R325" s="238">
        <f>'2.2.1 Retail-Minus-Modell'!$P72</f>
        <v>0</v>
      </c>
    </row>
    <row r="326" spans="1:18">
      <c r="B326" s="209">
        <f>'1 Unternehmensangaben'!$A$12</f>
        <v>0</v>
      </c>
      <c r="C326" s="209">
        <f>'2.2.1 Retail-Minus-Modell'!$A$72</f>
        <v>0</v>
      </c>
      <c r="D326" s="209">
        <f>'2.2.1 Retail-Minus-Modell'!$B$72</f>
        <v>0</v>
      </c>
      <c r="E326" s="215">
        <f>'2.2.1 Retail-Minus-Modell'!$C73</f>
        <v>2024</v>
      </c>
      <c r="F326" s="227">
        <f>'2.2.1 Retail-Minus-Modell'!$D73</f>
        <v>0</v>
      </c>
      <c r="G326" s="227">
        <f>'2.2.1 Retail-Minus-Modell'!$E73</f>
        <v>0</v>
      </c>
      <c r="H326" s="227">
        <f>'2.2.1 Retail-Minus-Modell'!$F73</f>
        <v>0</v>
      </c>
      <c r="I326" s="227">
        <f>'2.2.1 Retail-Minus-Modell'!$G73</f>
        <v>0</v>
      </c>
      <c r="J326" s="227">
        <f>'2.2.1 Retail-Minus-Modell'!$H73</f>
        <v>0</v>
      </c>
      <c r="K326" s="227">
        <f>'2.2.1 Retail-Minus-Modell'!$I73</f>
        <v>0</v>
      </c>
      <c r="L326" s="227">
        <f>'2.2.1 Retail-Minus-Modell'!$J73</f>
        <v>0</v>
      </c>
      <c r="M326" s="227">
        <f>'2.2.1 Retail-Minus-Modell'!$K73</f>
        <v>0</v>
      </c>
      <c r="N326" s="227">
        <f>'2.2.1 Retail-Minus-Modell'!$L73</f>
        <v>0</v>
      </c>
      <c r="O326" s="227">
        <f>'2.2.1 Retail-Minus-Modell'!$M73</f>
        <v>0</v>
      </c>
      <c r="P326" s="227">
        <f>'2.2.1 Retail-Minus-Modell'!$N73</f>
        <v>0</v>
      </c>
      <c r="Q326" s="227">
        <f>'2.2.1 Retail-Minus-Modell'!$O73</f>
        <v>0</v>
      </c>
      <c r="R326" s="227">
        <f>'2.2.1 Retail-Minus-Modell'!$P73</f>
        <v>0</v>
      </c>
    </row>
    <row r="327" spans="1:18" ht="14.25">
      <c r="B327" s="219">
        <f>'1 Unternehmensangaben'!$A$12</f>
        <v>0</v>
      </c>
      <c r="C327" s="209">
        <f>'2.2.1 Retail-Minus-Modell'!$A$72</f>
        <v>0</v>
      </c>
      <c r="D327" s="209">
        <f>'2.2.1 Retail-Minus-Modell'!$B$72</f>
        <v>0</v>
      </c>
      <c r="E327" s="215">
        <f>'2.2.1 Retail-Minus-Modell'!$C74</f>
        <v>2025</v>
      </c>
      <c r="F327" s="238">
        <f>'2.2.1 Retail-Minus-Modell'!$D74</f>
        <v>0</v>
      </c>
      <c r="G327" s="238">
        <f>'2.2.1 Retail-Minus-Modell'!$E74</f>
        <v>0</v>
      </c>
      <c r="H327" s="238">
        <f>'2.2.1 Retail-Minus-Modell'!$F74</f>
        <v>0</v>
      </c>
      <c r="I327" s="238">
        <f>'2.2.1 Retail-Minus-Modell'!$G74</f>
        <v>0</v>
      </c>
      <c r="J327" s="238">
        <f>'2.2.1 Retail-Minus-Modell'!$H74</f>
        <v>0</v>
      </c>
      <c r="K327" s="238">
        <f>'2.2.1 Retail-Minus-Modell'!$I74</f>
        <v>0</v>
      </c>
      <c r="L327" s="238">
        <f>'2.2.1 Retail-Minus-Modell'!$J74</f>
        <v>0</v>
      </c>
      <c r="M327" s="238">
        <f>'2.2.1 Retail-Minus-Modell'!$K74</f>
        <v>0</v>
      </c>
      <c r="N327" s="238">
        <f>'2.2.1 Retail-Minus-Modell'!$L74</f>
        <v>0</v>
      </c>
      <c r="O327" s="238">
        <f>'2.2.1 Retail-Minus-Modell'!$M74</f>
        <v>0</v>
      </c>
      <c r="P327" s="238">
        <f>'2.2.1 Retail-Minus-Modell'!$N74</f>
        <v>0</v>
      </c>
      <c r="Q327" s="238">
        <f>'2.2.1 Retail-Minus-Modell'!$O74</f>
        <v>0</v>
      </c>
      <c r="R327" s="238">
        <f>'2.2.1 Retail-Minus-Modell'!$P74</f>
        <v>0</v>
      </c>
    </row>
    <row r="328" spans="1:18">
      <c r="A328" s="209"/>
      <c r="B328" s="209">
        <f>'1 Unternehmensangaben'!$A$12</f>
        <v>0</v>
      </c>
      <c r="C328" s="209">
        <f>'2.2.1 Retail-Minus-Modell'!$A$75</f>
        <v>0</v>
      </c>
      <c r="D328" s="209">
        <f>'2.2.1 Retail-Minus-Modell'!$B$75</f>
        <v>0</v>
      </c>
      <c r="E328" s="215">
        <f>'2.2.1 Retail-Minus-Modell'!$C75</f>
        <v>2023</v>
      </c>
      <c r="F328" s="227">
        <f>'2.2.1 Retail-Minus-Modell'!$D75</f>
        <v>0</v>
      </c>
      <c r="G328" s="227">
        <f>'2.2.1 Retail-Minus-Modell'!$E75</f>
        <v>0</v>
      </c>
      <c r="H328" s="227">
        <f>'2.2.1 Retail-Minus-Modell'!$F75</f>
        <v>0</v>
      </c>
      <c r="I328" s="227">
        <f>'2.2.1 Retail-Minus-Modell'!$G75</f>
        <v>0</v>
      </c>
      <c r="J328" s="227">
        <f>'2.2.1 Retail-Minus-Modell'!$H75</f>
        <v>0</v>
      </c>
      <c r="K328" s="227">
        <f>'2.2.1 Retail-Minus-Modell'!$I75</f>
        <v>0</v>
      </c>
      <c r="L328" s="227">
        <f>'2.2.1 Retail-Minus-Modell'!$J75</f>
        <v>0</v>
      </c>
      <c r="M328" s="227">
        <f>'2.2.1 Retail-Minus-Modell'!$K75</f>
        <v>0</v>
      </c>
      <c r="N328" s="227">
        <f>'2.2.1 Retail-Minus-Modell'!$L75</f>
        <v>0</v>
      </c>
      <c r="O328" s="227">
        <f>'2.2.1 Retail-Minus-Modell'!$M75</f>
        <v>0</v>
      </c>
      <c r="P328" s="227">
        <f>'2.2.1 Retail-Minus-Modell'!$N75</f>
        <v>0</v>
      </c>
      <c r="Q328" s="227">
        <f>'2.2.1 Retail-Minus-Modell'!$O75</f>
        <v>0</v>
      </c>
      <c r="R328" s="227">
        <f>'2.2.1 Retail-Minus-Modell'!$P75</f>
        <v>0</v>
      </c>
    </row>
    <row r="329" spans="1:18" ht="14.25">
      <c r="B329" s="219">
        <f>'1 Unternehmensangaben'!$A$12</f>
        <v>0</v>
      </c>
      <c r="C329" s="209">
        <f>'2.2.1 Retail-Minus-Modell'!$A$75</f>
        <v>0</v>
      </c>
      <c r="D329" s="209">
        <f>'2.2.1 Retail-Minus-Modell'!$B$75</f>
        <v>0</v>
      </c>
      <c r="E329" s="215">
        <f>'2.2.1 Retail-Minus-Modell'!$C76</f>
        <v>2024</v>
      </c>
      <c r="F329" s="238">
        <f>'2.2.1 Retail-Minus-Modell'!$D76</f>
        <v>0</v>
      </c>
      <c r="G329" s="238">
        <f>'2.2.1 Retail-Minus-Modell'!$E76</f>
        <v>0</v>
      </c>
      <c r="H329" s="238">
        <f>'2.2.1 Retail-Minus-Modell'!$F76</f>
        <v>0</v>
      </c>
      <c r="I329" s="238">
        <f>'2.2.1 Retail-Minus-Modell'!$G76</f>
        <v>0</v>
      </c>
      <c r="J329" s="238">
        <f>'2.2.1 Retail-Minus-Modell'!$H76</f>
        <v>0</v>
      </c>
      <c r="K329" s="238">
        <f>'2.2.1 Retail-Minus-Modell'!$I76</f>
        <v>0</v>
      </c>
      <c r="L329" s="238">
        <f>'2.2.1 Retail-Minus-Modell'!$J76</f>
        <v>0</v>
      </c>
      <c r="M329" s="238">
        <f>'2.2.1 Retail-Minus-Modell'!$K76</f>
        <v>0</v>
      </c>
      <c r="N329" s="238">
        <f>'2.2.1 Retail-Minus-Modell'!$L76</f>
        <v>0</v>
      </c>
      <c r="O329" s="238">
        <f>'2.2.1 Retail-Minus-Modell'!$M76</f>
        <v>0</v>
      </c>
      <c r="P329" s="238">
        <f>'2.2.1 Retail-Minus-Modell'!$N76</f>
        <v>0</v>
      </c>
      <c r="Q329" s="238">
        <f>'2.2.1 Retail-Minus-Modell'!$O76</f>
        <v>0</v>
      </c>
      <c r="R329" s="238">
        <f>'2.2.1 Retail-Minus-Modell'!$P76</f>
        <v>0</v>
      </c>
    </row>
    <row r="330" spans="1:18">
      <c r="B330" s="209">
        <f>'1 Unternehmensangaben'!$A$12</f>
        <v>0</v>
      </c>
      <c r="C330" s="209">
        <f>'2.2.1 Retail-Minus-Modell'!$A$75</f>
        <v>0</v>
      </c>
      <c r="D330" s="209">
        <f>'2.2.1 Retail-Minus-Modell'!$B$75</f>
        <v>0</v>
      </c>
      <c r="E330" s="215">
        <f>'2.2.1 Retail-Minus-Modell'!$C77</f>
        <v>2025</v>
      </c>
      <c r="F330" s="227">
        <f>'2.2.1 Retail-Minus-Modell'!$D77</f>
        <v>0</v>
      </c>
      <c r="G330" s="227">
        <f>'2.2.1 Retail-Minus-Modell'!$E77</f>
        <v>0</v>
      </c>
      <c r="H330" s="227">
        <f>'2.2.1 Retail-Minus-Modell'!$F77</f>
        <v>0</v>
      </c>
      <c r="I330" s="227">
        <f>'2.2.1 Retail-Minus-Modell'!$G77</f>
        <v>0</v>
      </c>
      <c r="J330" s="227">
        <f>'2.2.1 Retail-Minus-Modell'!$H77</f>
        <v>0</v>
      </c>
      <c r="K330" s="227">
        <f>'2.2.1 Retail-Minus-Modell'!$I77</f>
        <v>0</v>
      </c>
      <c r="L330" s="227">
        <f>'2.2.1 Retail-Minus-Modell'!$J77</f>
        <v>0</v>
      </c>
      <c r="M330" s="227">
        <f>'2.2.1 Retail-Minus-Modell'!$K77</f>
        <v>0</v>
      </c>
      <c r="N330" s="227">
        <f>'2.2.1 Retail-Minus-Modell'!$L77</f>
        <v>0</v>
      </c>
      <c r="O330" s="227">
        <f>'2.2.1 Retail-Minus-Modell'!$M77</f>
        <v>0</v>
      </c>
      <c r="P330" s="227">
        <f>'2.2.1 Retail-Minus-Modell'!$N77</f>
        <v>0</v>
      </c>
      <c r="Q330" s="227">
        <f>'2.2.1 Retail-Minus-Modell'!$O77</f>
        <v>0</v>
      </c>
      <c r="R330" s="227">
        <f>'2.2.1 Retail-Minus-Modell'!$P77</f>
        <v>0</v>
      </c>
    </row>
    <row r="331" spans="1:18" ht="14.25">
      <c r="A331" s="209"/>
      <c r="B331" s="219">
        <f>'1 Unternehmensangaben'!$A$12</f>
        <v>0</v>
      </c>
      <c r="C331" s="209">
        <f>'2.2.1 Retail-Minus-Modell'!$A$78</f>
        <v>0</v>
      </c>
      <c r="D331" s="209">
        <f>'2.2.1 Retail-Minus-Modell'!$B$78</f>
        <v>0</v>
      </c>
      <c r="E331" s="215">
        <f>'2.2.1 Retail-Minus-Modell'!$C78</f>
        <v>2023</v>
      </c>
      <c r="F331" s="238">
        <f>'2.2.1 Retail-Minus-Modell'!$D78</f>
        <v>0</v>
      </c>
      <c r="G331" s="238">
        <f>'2.2.1 Retail-Minus-Modell'!$E78</f>
        <v>0</v>
      </c>
      <c r="H331" s="238">
        <f>'2.2.1 Retail-Minus-Modell'!$F78</f>
        <v>0</v>
      </c>
      <c r="I331" s="238">
        <f>'2.2.1 Retail-Minus-Modell'!$G78</f>
        <v>0</v>
      </c>
      <c r="J331" s="238">
        <f>'2.2.1 Retail-Minus-Modell'!$H78</f>
        <v>0</v>
      </c>
      <c r="K331" s="238">
        <f>'2.2.1 Retail-Minus-Modell'!$I78</f>
        <v>0</v>
      </c>
      <c r="L331" s="238">
        <f>'2.2.1 Retail-Minus-Modell'!$J78</f>
        <v>0</v>
      </c>
      <c r="M331" s="238">
        <f>'2.2.1 Retail-Minus-Modell'!$K78</f>
        <v>0</v>
      </c>
      <c r="N331" s="238">
        <f>'2.2.1 Retail-Minus-Modell'!$L78</f>
        <v>0</v>
      </c>
      <c r="O331" s="238">
        <f>'2.2.1 Retail-Minus-Modell'!$M78</f>
        <v>0</v>
      </c>
      <c r="P331" s="238">
        <f>'2.2.1 Retail-Minus-Modell'!$N78</f>
        <v>0</v>
      </c>
      <c r="Q331" s="238">
        <f>'2.2.1 Retail-Minus-Modell'!$O78</f>
        <v>0</v>
      </c>
      <c r="R331" s="238">
        <f>'2.2.1 Retail-Minus-Modell'!$P78</f>
        <v>0</v>
      </c>
    </row>
    <row r="332" spans="1:18">
      <c r="B332" s="209">
        <f>'1 Unternehmensangaben'!$A$12</f>
        <v>0</v>
      </c>
      <c r="C332" s="209">
        <f>'2.2.1 Retail-Minus-Modell'!$A$78</f>
        <v>0</v>
      </c>
      <c r="D332" s="209">
        <f>'2.2.1 Retail-Minus-Modell'!$B$78</f>
        <v>0</v>
      </c>
      <c r="E332" s="215">
        <f>'2.2.1 Retail-Minus-Modell'!$C79</f>
        <v>2024</v>
      </c>
      <c r="F332" s="227">
        <f>'2.2.1 Retail-Minus-Modell'!$D79</f>
        <v>0</v>
      </c>
      <c r="G332" s="227">
        <f>'2.2.1 Retail-Minus-Modell'!$E79</f>
        <v>0</v>
      </c>
      <c r="H332" s="227">
        <f>'2.2.1 Retail-Minus-Modell'!$F79</f>
        <v>0</v>
      </c>
      <c r="I332" s="227">
        <f>'2.2.1 Retail-Minus-Modell'!$G79</f>
        <v>0</v>
      </c>
      <c r="J332" s="227">
        <f>'2.2.1 Retail-Minus-Modell'!$H79</f>
        <v>0</v>
      </c>
      <c r="K332" s="227">
        <f>'2.2.1 Retail-Minus-Modell'!$I79</f>
        <v>0</v>
      </c>
      <c r="L332" s="227">
        <f>'2.2.1 Retail-Minus-Modell'!$J79</f>
        <v>0</v>
      </c>
      <c r="M332" s="227">
        <f>'2.2.1 Retail-Minus-Modell'!$K79</f>
        <v>0</v>
      </c>
      <c r="N332" s="227">
        <f>'2.2.1 Retail-Minus-Modell'!$L79</f>
        <v>0</v>
      </c>
      <c r="O332" s="227">
        <f>'2.2.1 Retail-Minus-Modell'!$M79</f>
        <v>0</v>
      </c>
      <c r="P332" s="227">
        <f>'2.2.1 Retail-Minus-Modell'!$N79</f>
        <v>0</v>
      </c>
      <c r="Q332" s="227">
        <f>'2.2.1 Retail-Minus-Modell'!$O79</f>
        <v>0</v>
      </c>
      <c r="R332" s="227">
        <f>'2.2.1 Retail-Minus-Modell'!$P79</f>
        <v>0</v>
      </c>
    </row>
    <row r="333" spans="1:18" ht="14.25">
      <c r="B333" s="219">
        <f>'1 Unternehmensangaben'!$A$12</f>
        <v>0</v>
      </c>
      <c r="C333" s="209">
        <f>'2.2.1 Retail-Minus-Modell'!$A$78</f>
        <v>0</v>
      </c>
      <c r="D333" s="209">
        <f>'2.2.1 Retail-Minus-Modell'!$B$78</f>
        <v>0</v>
      </c>
      <c r="E333" s="215">
        <f>'2.2.1 Retail-Minus-Modell'!$C80</f>
        <v>2025</v>
      </c>
      <c r="F333" s="238">
        <f>'2.2.1 Retail-Minus-Modell'!$D80</f>
        <v>0</v>
      </c>
      <c r="G333" s="238">
        <f>'2.2.1 Retail-Minus-Modell'!$E80</f>
        <v>0</v>
      </c>
      <c r="H333" s="238">
        <f>'2.2.1 Retail-Minus-Modell'!$F80</f>
        <v>0</v>
      </c>
      <c r="I333" s="238">
        <f>'2.2.1 Retail-Minus-Modell'!$G80</f>
        <v>0</v>
      </c>
      <c r="J333" s="238">
        <f>'2.2.1 Retail-Minus-Modell'!$H80</f>
        <v>0</v>
      </c>
      <c r="K333" s="238">
        <f>'2.2.1 Retail-Minus-Modell'!$I80</f>
        <v>0</v>
      </c>
      <c r="L333" s="238">
        <f>'2.2.1 Retail-Minus-Modell'!$J80</f>
        <v>0</v>
      </c>
      <c r="M333" s="238">
        <f>'2.2.1 Retail-Minus-Modell'!$K80</f>
        <v>0</v>
      </c>
      <c r="N333" s="238">
        <f>'2.2.1 Retail-Minus-Modell'!$L80</f>
        <v>0</v>
      </c>
      <c r="O333" s="238">
        <f>'2.2.1 Retail-Minus-Modell'!$M80</f>
        <v>0</v>
      </c>
      <c r="P333" s="238">
        <f>'2.2.1 Retail-Minus-Modell'!$N80</f>
        <v>0</v>
      </c>
      <c r="Q333" s="238">
        <f>'2.2.1 Retail-Minus-Modell'!$O80</f>
        <v>0</v>
      </c>
      <c r="R333" s="238">
        <f>'2.2.1 Retail-Minus-Modell'!$P80</f>
        <v>0</v>
      </c>
    </row>
    <row r="334" spans="1:18">
      <c r="A334" s="209"/>
      <c r="B334" s="209">
        <f>'1 Unternehmensangaben'!$A$12</f>
        <v>0</v>
      </c>
      <c r="C334" s="209">
        <f>'2.2.1 Retail-Minus-Modell'!$A$81</f>
        <v>0</v>
      </c>
      <c r="D334" s="209">
        <f>'2.2.1 Retail-Minus-Modell'!$B$81</f>
        <v>0</v>
      </c>
      <c r="E334" s="215">
        <f>'2.2.1 Retail-Minus-Modell'!$C81</f>
        <v>2023</v>
      </c>
      <c r="F334" s="227">
        <f>'2.2.1 Retail-Minus-Modell'!$D81</f>
        <v>0</v>
      </c>
      <c r="G334" s="227">
        <f>'2.2.1 Retail-Minus-Modell'!$E81</f>
        <v>0</v>
      </c>
      <c r="H334" s="227">
        <f>'2.2.1 Retail-Minus-Modell'!$F81</f>
        <v>0</v>
      </c>
      <c r="I334" s="227">
        <f>'2.2.1 Retail-Minus-Modell'!$G81</f>
        <v>0</v>
      </c>
      <c r="J334" s="227">
        <f>'2.2.1 Retail-Minus-Modell'!$H81</f>
        <v>0</v>
      </c>
      <c r="K334" s="227">
        <f>'2.2.1 Retail-Minus-Modell'!$I81</f>
        <v>0</v>
      </c>
      <c r="L334" s="227">
        <f>'2.2.1 Retail-Minus-Modell'!$J81</f>
        <v>0</v>
      </c>
      <c r="M334" s="227">
        <f>'2.2.1 Retail-Minus-Modell'!$K81</f>
        <v>0</v>
      </c>
      <c r="N334" s="227">
        <f>'2.2.1 Retail-Minus-Modell'!$L81</f>
        <v>0</v>
      </c>
      <c r="O334" s="227">
        <f>'2.2.1 Retail-Minus-Modell'!$M81</f>
        <v>0</v>
      </c>
      <c r="P334" s="227">
        <f>'2.2.1 Retail-Minus-Modell'!$N81</f>
        <v>0</v>
      </c>
      <c r="Q334" s="227">
        <f>'2.2.1 Retail-Minus-Modell'!$O81</f>
        <v>0</v>
      </c>
      <c r="R334" s="227">
        <f>'2.2.1 Retail-Minus-Modell'!$P81</f>
        <v>0</v>
      </c>
    </row>
    <row r="335" spans="1:18" ht="14.25">
      <c r="B335" s="219">
        <f>'1 Unternehmensangaben'!$A$12</f>
        <v>0</v>
      </c>
      <c r="C335" s="209">
        <f>'2.2.1 Retail-Minus-Modell'!$A$81</f>
        <v>0</v>
      </c>
      <c r="D335" s="209">
        <f>'2.2.1 Retail-Minus-Modell'!$B$81</f>
        <v>0</v>
      </c>
      <c r="E335" s="215">
        <f>'2.2.1 Retail-Minus-Modell'!$C82</f>
        <v>2024</v>
      </c>
      <c r="F335" s="238">
        <f>'2.2.1 Retail-Minus-Modell'!$D82</f>
        <v>0</v>
      </c>
      <c r="G335" s="238">
        <f>'2.2.1 Retail-Minus-Modell'!$E82</f>
        <v>0</v>
      </c>
      <c r="H335" s="238">
        <f>'2.2.1 Retail-Minus-Modell'!$F82</f>
        <v>0</v>
      </c>
      <c r="I335" s="238">
        <f>'2.2.1 Retail-Minus-Modell'!$G82</f>
        <v>0</v>
      </c>
      <c r="J335" s="238">
        <f>'2.2.1 Retail-Minus-Modell'!$H82</f>
        <v>0</v>
      </c>
      <c r="K335" s="238">
        <f>'2.2.1 Retail-Minus-Modell'!$I82</f>
        <v>0</v>
      </c>
      <c r="L335" s="238">
        <f>'2.2.1 Retail-Minus-Modell'!$J82</f>
        <v>0</v>
      </c>
      <c r="M335" s="238">
        <f>'2.2.1 Retail-Minus-Modell'!$K82</f>
        <v>0</v>
      </c>
      <c r="N335" s="238">
        <f>'2.2.1 Retail-Minus-Modell'!$L82</f>
        <v>0</v>
      </c>
      <c r="O335" s="238">
        <f>'2.2.1 Retail-Minus-Modell'!$M82</f>
        <v>0</v>
      </c>
      <c r="P335" s="238">
        <f>'2.2.1 Retail-Minus-Modell'!$N82</f>
        <v>0</v>
      </c>
      <c r="Q335" s="238">
        <f>'2.2.1 Retail-Minus-Modell'!$O82</f>
        <v>0</v>
      </c>
      <c r="R335" s="238">
        <f>'2.2.1 Retail-Minus-Modell'!$P82</f>
        <v>0</v>
      </c>
    </row>
    <row r="336" spans="1:18">
      <c r="B336" s="209">
        <f>'1 Unternehmensangaben'!$A$12</f>
        <v>0</v>
      </c>
      <c r="C336" s="209">
        <f>'2.2.1 Retail-Minus-Modell'!$A$81</f>
        <v>0</v>
      </c>
      <c r="D336" s="209">
        <f>'2.2.1 Retail-Minus-Modell'!$B$81</f>
        <v>0</v>
      </c>
      <c r="E336" s="215">
        <f>'2.2.1 Retail-Minus-Modell'!$C83</f>
        <v>2025</v>
      </c>
      <c r="F336" s="227">
        <f>'2.2.1 Retail-Minus-Modell'!$D83</f>
        <v>0</v>
      </c>
      <c r="G336" s="227">
        <f>'2.2.1 Retail-Minus-Modell'!$E83</f>
        <v>0</v>
      </c>
      <c r="H336" s="227">
        <f>'2.2.1 Retail-Minus-Modell'!$F83</f>
        <v>0</v>
      </c>
      <c r="I336" s="227">
        <f>'2.2.1 Retail-Minus-Modell'!$G83</f>
        <v>0</v>
      </c>
      <c r="J336" s="227">
        <f>'2.2.1 Retail-Minus-Modell'!$H83</f>
        <v>0</v>
      </c>
      <c r="K336" s="227">
        <f>'2.2.1 Retail-Minus-Modell'!$I83</f>
        <v>0</v>
      </c>
      <c r="L336" s="227">
        <f>'2.2.1 Retail-Minus-Modell'!$J83</f>
        <v>0</v>
      </c>
      <c r="M336" s="227">
        <f>'2.2.1 Retail-Minus-Modell'!$K83</f>
        <v>0</v>
      </c>
      <c r="N336" s="227">
        <f>'2.2.1 Retail-Minus-Modell'!$L83</f>
        <v>0</v>
      </c>
      <c r="O336" s="227">
        <f>'2.2.1 Retail-Minus-Modell'!$M83</f>
        <v>0</v>
      </c>
      <c r="P336" s="227">
        <f>'2.2.1 Retail-Minus-Modell'!$N83</f>
        <v>0</v>
      </c>
      <c r="Q336" s="227">
        <f>'2.2.1 Retail-Minus-Modell'!$O83</f>
        <v>0</v>
      </c>
      <c r="R336" s="227">
        <f>'2.2.1 Retail-Minus-Modell'!$P83</f>
        <v>0</v>
      </c>
    </row>
    <row r="337" spans="1:18" ht="14.25">
      <c r="A337" s="209"/>
      <c r="B337" s="219">
        <f>'1 Unternehmensangaben'!$A$12</f>
        <v>0</v>
      </c>
      <c r="C337" s="209">
        <f>'2.2.1 Retail-Minus-Modell'!$A$84</f>
        <v>0</v>
      </c>
      <c r="D337" s="209">
        <f>'2.2.1 Retail-Minus-Modell'!$B$84</f>
        <v>0</v>
      </c>
      <c r="E337" s="215">
        <f>'2.2.1 Retail-Minus-Modell'!$C84</f>
        <v>2023</v>
      </c>
      <c r="F337" s="238">
        <f>'2.2.1 Retail-Minus-Modell'!$D84</f>
        <v>0</v>
      </c>
      <c r="G337" s="238">
        <f>'2.2.1 Retail-Minus-Modell'!$E84</f>
        <v>0</v>
      </c>
      <c r="H337" s="238">
        <f>'2.2.1 Retail-Minus-Modell'!$F84</f>
        <v>0</v>
      </c>
      <c r="I337" s="238">
        <f>'2.2.1 Retail-Minus-Modell'!$G84</f>
        <v>0</v>
      </c>
      <c r="J337" s="238">
        <f>'2.2.1 Retail-Minus-Modell'!$H84</f>
        <v>0</v>
      </c>
      <c r="K337" s="238">
        <f>'2.2.1 Retail-Minus-Modell'!$I84</f>
        <v>0</v>
      </c>
      <c r="L337" s="238">
        <f>'2.2.1 Retail-Minus-Modell'!$J84</f>
        <v>0</v>
      </c>
      <c r="M337" s="238">
        <f>'2.2.1 Retail-Minus-Modell'!$K84</f>
        <v>0</v>
      </c>
      <c r="N337" s="238">
        <f>'2.2.1 Retail-Minus-Modell'!$L84</f>
        <v>0</v>
      </c>
      <c r="O337" s="238">
        <f>'2.2.1 Retail-Minus-Modell'!$M84</f>
        <v>0</v>
      </c>
      <c r="P337" s="238">
        <f>'2.2.1 Retail-Minus-Modell'!$N84</f>
        <v>0</v>
      </c>
      <c r="Q337" s="238">
        <f>'2.2.1 Retail-Minus-Modell'!$O84</f>
        <v>0</v>
      </c>
      <c r="R337" s="238">
        <f>'2.2.1 Retail-Minus-Modell'!$P84</f>
        <v>0</v>
      </c>
    </row>
    <row r="338" spans="1:18">
      <c r="B338" s="209">
        <f>'1 Unternehmensangaben'!$A$12</f>
        <v>0</v>
      </c>
      <c r="C338" s="209">
        <f>'2.2.1 Retail-Minus-Modell'!$A$84</f>
        <v>0</v>
      </c>
      <c r="D338" s="209">
        <f>'2.2.1 Retail-Minus-Modell'!$B$84</f>
        <v>0</v>
      </c>
      <c r="E338" s="215">
        <f>'2.2.1 Retail-Minus-Modell'!$C85</f>
        <v>2024</v>
      </c>
      <c r="F338" s="227">
        <f>'2.2.1 Retail-Minus-Modell'!$D85</f>
        <v>0</v>
      </c>
      <c r="G338" s="227">
        <f>'2.2.1 Retail-Minus-Modell'!$E85</f>
        <v>0</v>
      </c>
      <c r="H338" s="227">
        <f>'2.2.1 Retail-Minus-Modell'!$F85</f>
        <v>0</v>
      </c>
      <c r="I338" s="227">
        <f>'2.2.1 Retail-Minus-Modell'!$G85</f>
        <v>0</v>
      </c>
      <c r="J338" s="227">
        <f>'2.2.1 Retail-Minus-Modell'!$H85</f>
        <v>0</v>
      </c>
      <c r="K338" s="227">
        <f>'2.2.1 Retail-Minus-Modell'!$I85</f>
        <v>0</v>
      </c>
      <c r="L338" s="227">
        <f>'2.2.1 Retail-Minus-Modell'!$J85</f>
        <v>0</v>
      </c>
      <c r="M338" s="227">
        <f>'2.2.1 Retail-Minus-Modell'!$K85</f>
        <v>0</v>
      </c>
      <c r="N338" s="227">
        <f>'2.2.1 Retail-Minus-Modell'!$L85</f>
        <v>0</v>
      </c>
      <c r="O338" s="227">
        <f>'2.2.1 Retail-Minus-Modell'!$M85</f>
        <v>0</v>
      </c>
      <c r="P338" s="227">
        <f>'2.2.1 Retail-Minus-Modell'!$N85</f>
        <v>0</v>
      </c>
      <c r="Q338" s="227">
        <f>'2.2.1 Retail-Minus-Modell'!$O85</f>
        <v>0</v>
      </c>
      <c r="R338" s="227">
        <f>'2.2.1 Retail-Minus-Modell'!$P85</f>
        <v>0</v>
      </c>
    </row>
    <row r="339" spans="1:18" ht="14.25">
      <c r="B339" s="219">
        <f>'1 Unternehmensangaben'!$A$12</f>
        <v>0</v>
      </c>
      <c r="C339" s="209">
        <f>'2.2.1 Retail-Minus-Modell'!$A$84</f>
        <v>0</v>
      </c>
      <c r="D339" s="209">
        <f>'2.2.1 Retail-Minus-Modell'!$B$84</f>
        <v>0</v>
      </c>
      <c r="E339" s="215">
        <f>'2.2.1 Retail-Minus-Modell'!$C86</f>
        <v>2025</v>
      </c>
      <c r="F339" s="238">
        <f>'2.2.1 Retail-Minus-Modell'!$D86</f>
        <v>0</v>
      </c>
      <c r="G339" s="238">
        <f>'2.2.1 Retail-Minus-Modell'!$E86</f>
        <v>0</v>
      </c>
      <c r="H339" s="238">
        <f>'2.2.1 Retail-Minus-Modell'!$F86</f>
        <v>0</v>
      </c>
      <c r="I339" s="238">
        <f>'2.2.1 Retail-Minus-Modell'!$G86</f>
        <v>0</v>
      </c>
      <c r="J339" s="238">
        <f>'2.2.1 Retail-Minus-Modell'!$H86</f>
        <v>0</v>
      </c>
      <c r="K339" s="238">
        <f>'2.2.1 Retail-Minus-Modell'!$I86</f>
        <v>0</v>
      </c>
      <c r="L339" s="238">
        <f>'2.2.1 Retail-Minus-Modell'!$J86</f>
        <v>0</v>
      </c>
      <c r="M339" s="238">
        <f>'2.2.1 Retail-Minus-Modell'!$K86</f>
        <v>0</v>
      </c>
      <c r="N339" s="238">
        <f>'2.2.1 Retail-Minus-Modell'!$L86</f>
        <v>0</v>
      </c>
      <c r="O339" s="238">
        <f>'2.2.1 Retail-Minus-Modell'!$M86</f>
        <v>0</v>
      </c>
      <c r="P339" s="238">
        <f>'2.2.1 Retail-Minus-Modell'!$N86</f>
        <v>0</v>
      </c>
      <c r="Q339" s="238">
        <f>'2.2.1 Retail-Minus-Modell'!$O86</f>
        <v>0</v>
      </c>
      <c r="R339" s="238">
        <f>'2.2.1 Retail-Minus-Modell'!$P86</f>
        <v>0</v>
      </c>
    </row>
    <row r="340" spans="1:18">
      <c r="A340" s="209"/>
      <c r="B340" s="209">
        <f>'1 Unternehmensangaben'!$A$12</f>
        <v>0</v>
      </c>
      <c r="C340" s="209">
        <f>'2.2.1 Retail-Minus-Modell'!$A$87</f>
        <v>0</v>
      </c>
      <c r="D340" s="209">
        <f>'2.2.1 Retail-Minus-Modell'!$B$87</f>
        <v>0</v>
      </c>
      <c r="E340" s="215">
        <f>'2.2.1 Retail-Minus-Modell'!$C87</f>
        <v>2023</v>
      </c>
      <c r="F340" s="227">
        <f>'2.2.1 Retail-Minus-Modell'!$D87</f>
        <v>0</v>
      </c>
      <c r="G340" s="227">
        <f>'2.2.1 Retail-Minus-Modell'!$E87</f>
        <v>0</v>
      </c>
      <c r="H340" s="227">
        <f>'2.2.1 Retail-Minus-Modell'!$F87</f>
        <v>0</v>
      </c>
      <c r="I340" s="227">
        <f>'2.2.1 Retail-Minus-Modell'!$G87</f>
        <v>0</v>
      </c>
      <c r="J340" s="227">
        <f>'2.2.1 Retail-Minus-Modell'!$H87</f>
        <v>0</v>
      </c>
      <c r="K340" s="227">
        <f>'2.2.1 Retail-Minus-Modell'!$I87</f>
        <v>0</v>
      </c>
      <c r="L340" s="227">
        <f>'2.2.1 Retail-Minus-Modell'!$J87</f>
        <v>0</v>
      </c>
      <c r="M340" s="227">
        <f>'2.2.1 Retail-Minus-Modell'!$K87</f>
        <v>0</v>
      </c>
      <c r="N340" s="227">
        <f>'2.2.1 Retail-Minus-Modell'!$L87</f>
        <v>0</v>
      </c>
      <c r="O340" s="227">
        <f>'2.2.1 Retail-Minus-Modell'!$M87</f>
        <v>0</v>
      </c>
      <c r="P340" s="227">
        <f>'2.2.1 Retail-Minus-Modell'!$N87</f>
        <v>0</v>
      </c>
      <c r="Q340" s="227">
        <f>'2.2.1 Retail-Minus-Modell'!$O87</f>
        <v>0</v>
      </c>
      <c r="R340" s="227">
        <f>'2.2.1 Retail-Minus-Modell'!$P87</f>
        <v>0</v>
      </c>
    </row>
    <row r="341" spans="1:18" ht="14.25">
      <c r="B341" s="219">
        <f>'1 Unternehmensangaben'!$A$12</f>
        <v>0</v>
      </c>
      <c r="C341" s="209">
        <f>'2.2.1 Retail-Minus-Modell'!$A$87</f>
        <v>0</v>
      </c>
      <c r="D341" s="209">
        <f>'2.2.1 Retail-Minus-Modell'!$B$87</f>
        <v>0</v>
      </c>
      <c r="E341" s="215">
        <f>'2.2.1 Retail-Minus-Modell'!$C88</f>
        <v>2024</v>
      </c>
      <c r="F341" s="238">
        <f>'2.2.1 Retail-Minus-Modell'!$D88</f>
        <v>0</v>
      </c>
      <c r="G341" s="238">
        <f>'2.2.1 Retail-Minus-Modell'!$E88</f>
        <v>0</v>
      </c>
      <c r="H341" s="238">
        <f>'2.2.1 Retail-Minus-Modell'!$F88</f>
        <v>0</v>
      </c>
      <c r="I341" s="238">
        <f>'2.2.1 Retail-Minus-Modell'!$G88</f>
        <v>0</v>
      </c>
      <c r="J341" s="238">
        <f>'2.2.1 Retail-Minus-Modell'!$H88</f>
        <v>0</v>
      </c>
      <c r="K341" s="238">
        <f>'2.2.1 Retail-Minus-Modell'!$I88</f>
        <v>0</v>
      </c>
      <c r="L341" s="238">
        <f>'2.2.1 Retail-Minus-Modell'!$J88</f>
        <v>0</v>
      </c>
      <c r="M341" s="238">
        <f>'2.2.1 Retail-Minus-Modell'!$K88</f>
        <v>0</v>
      </c>
      <c r="N341" s="238">
        <f>'2.2.1 Retail-Minus-Modell'!$L88</f>
        <v>0</v>
      </c>
      <c r="O341" s="238">
        <f>'2.2.1 Retail-Minus-Modell'!$M88</f>
        <v>0</v>
      </c>
      <c r="P341" s="238">
        <f>'2.2.1 Retail-Minus-Modell'!$N88</f>
        <v>0</v>
      </c>
      <c r="Q341" s="238">
        <f>'2.2.1 Retail-Minus-Modell'!$O88</f>
        <v>0</v>
      </c>
      <c r="R341" s="238">
        <f>'2.2.1 Retail-Minus-Modell'!$P88</f>
        <v>0</v>
      </c>
    </row>
    <row r="342" spans="1:18">
      <c r="B342" s="209">
        <f>'1 Unternehmensangaben'!$A$12</f>
        <v>0</v>
      </c>
      <c r="C342" s="209">
        <f>'2.2.1 Retail-Minus-Modell'!$A$87</f>
        <v>0</v>
      </c>
      <c r="D342" s="209">
        <f>'2.2.1 Retail-Minus-Modell'!$B$87</f>
        <v>0</v>
      </c>
      <c r="E342" s="215">
        <f>'2.2.1 Retail-Minus-Modell'!$C89</f>
        <v>2025</v>
      </c>
      <c r="F342" s="227">
        <f>'2.2.1 Retail-Minus-Modell'!$D89</f>
        <v>0</v>
      </c>
      <c r="G342" s="227">
        <f>'2.2.1 Retail-Minus-Modell'!$E89</f>
        <v>0</v>
      </c>
      <c r="H342" s="227">
        <f>'2.2.1 Retail-Minus-Modell'!$F89</f>
        <v>0</v>
      </c>
      <c r="I342" s="227">
        <f>'2.2.1 Retail-Minus-Modell'!$G89</f>
        <v>0</v>
      </c>
      <c r="J342" s="227">
        <f>'2.2.1 Retail-Minus-Modell'!$H89</f>
        <v>0</v>
      </c>
      <c r="K342" s="227">
        <f>'2.2.1 Retail-Minus-Modell'!$I89</f>
        <v>0</v>
      </c>
      <c r="L342" s="227">
        <f>'2.2.1 Retail-Minus-Modell'!$J89</f>
        <v>0</v>
      </c>
      <c r="M342" s="227">
        <f>'2.2.1 Retail-Minus-Modell'!$K89</f>
        <v>0</v>
      </c>
      <c r="N342" s="227">
        <f>'2.2.1 Retail-Minus-Modell'!$L89</f>
        <v>0</v>
      </c>
      <c r="O342" s="227">
        <f>'2.2.1 Retail-Minus-Modell'!$M89</f>
        <v>0</v>
      </c>
      <c r="P342" s="227">
        <f>'2.2.1 Retail-Minus-Modell'!$N89</f>
        <v>0</v>
      </c>
      <c r="Q342" s="227">
        <f>'2.2.1 Retail-Minus-Modell'!$O89</f>
        <v>0</v>
      </c>
      <c r="R342" s="227">
        <f>'2.2.1 Retail-Minus-Modell'!$P89</f>
        <v>0</v>
      </c>
    </row>
    <row r="343" spans="1:18" ht="14.25">
      <c r="A343" s="209"/>
      <c r="B343" s="219">
        <f>'1 Unternehmensangaben'!$A$12</f>
        <v>0</v>
      </c>
      <c r="C343" s="209">
        <f>'2.2.1 Retail-Minus-Modell'!$A$90</f>
        <v>0</v>
      </c>
      <c r="D343" s="209">
        <f>'2.2.1 Retail-Minus-Modell'!$B$90</f>
        <v>0</v>
      </c>
      <c r="E343" s="215">
        <f>'2.2.1 Retail-Minus-Modell'!$C90</f>
        <v>2023</v>
      </c>
      <c r="F343" s="238">
        <f>'2.2.1 Retail-Minus-Modell'!$D90</f>
        <v>0</v>
      </c>
      <c r="G343" s="238">
        <f>'2.2.1 Retail-Minus-Modell'!$E90</f>
        <v>0</v>
      </c>
      <c r="H343" s="238">
        <f>'2.2.1 Retail-Minus-Modell'!$F90</f>
        <v>0</v>
      </c>
      <c r="I343" s="238">
        <f>'2.2.1 Retail-Minus-Modell'!$G90</f>
        <v>0</v>
      </c>
      <c r="J343" s="238">
        <f>'2.2.1 Retail-Minus-Modell'!$H90</f>
        <v>0</v>
      </c>
      <c r="K343" s="238">
        <f>'2.2.1 Retail-Minus-Modell'!$I90</f>
        <v>0</v>
      </c>
      <c r="L343" s="238">
        <f>'2.2.1 Retail-Minus-Modell'!$J90</f>
        <v>0</v>
      </c>
      <c r="M343" s="238">
        <f>'2.2.1 Retail-Minus-Modell'!$K90</f>
        <v>0</v>
      </c>
      <c r="N343" s="238">
        <f>'2.2.1 Retail-Minus-Modell'!$L90</f>
        <v>0</v>
      </c>
      <c r="O343" s="238">
        <f>'2.2.1 Retail-Minus-Modell'!$M90</f>
        <v>0</v>
      </c>
      <c r="P343" s="238">
        <f>'2.2.1 Retail-Minus-Modell'!$N90</f>
        <v>0</v>
      </c>
      <c r="Q343" s="238">
        <f>'2.2.1 Retail-Minus-Modell'!$O90</f>
        <v>0</v>
      </c>
      <c r="R343" s="238">
        <f>'2.2.1 Retail-Minus-Modell'!$P90</f>
        <v>0</v>
      </c>
    </row>
    <row r="344" spans="1:18">
      <c r="B344" s="209">
        <f>'1 Unternehmensangaben'!$A$12</f>
        <v>0</v>
      </c>
      <c r="C344" s="209">
        <f>'2.2.1 Retail-Minus-Modell'!$A$90</f>
        <v>0</v>
      </c>
      <c r="D344" s="209">
        <f>'2.2.1 Retail-Minus-Modell'!$B$90</f>
        <v>0</v>
      </c>
      <c r="E344" s="215">
        <f>'2.2.1 Retail-Minus-Modell'!$C91</f>
        <v>2024</v>
      </c>
      <c r="F344" s="227">
        <f>'2.2.1 Retail-Minus-Modell'!$D91</f>
        <v>0</v>
      </c>
      <c r="G344" s="227">
        <f>'2.2.1 Retail-Minus-Modell'!$E91</f>
        <v>0</v>
      </c>
      <c r="H344" s="227">
        <f>'2.2.1 Retail-Minus-Modell'!$F91</f>
        <v>0</v>
      </c>
      <c r="I344" s="227">
        <f>'2.2.1 Retail-Minus-Modell'!$G91</f>
        <v>0</v>
      </c>
      <c r="J344" s="227">
        <f>'2.2.1 Retail-Minus-Modell'!$H91</f>
        <v>0</v>
      </c>
      <c r="K344" s="227">
        <f>'2.2.1 Retail-Minus-Modell'!$I91</f>
        <v>0</v>
      </c>
      <c r="L344" s="227">
        <f>'2.2.1 Retail-Minus-Modell'!$J91</f>
        <v>0</v>
      </c>
      <c r="M344" s="227">
        <f>'2.2.1 Retail-Minus-Modell'!$K91</f>
        <v>0</v>
      </c>
      <c r="N344" s="227">
        <f>'2.2.1 Retail-Minus-Modell'!$L91</f>
        <v>0</v>
      </c>
      <c r="O344" s="227">
        <f>'2.2.1 Retail-Minus-Modell'!$M91</f>
        <v>0</v>
      </c>
      <c r="P344" s="227">
        <f>'2.2.1 Retail-Minus-Modell'!$N91</f>
        <v>0</v>
      </c>
      <c r="Q344" s="227">
        <f>'2.2.1 Retail-Minus-Modell'!$O91</f>
        <v>0</v>
      </c>
      <c r="R344" s="227">
        <f>'2.2.1 Retail-Minus-Modell'!$P91</f>
        <v>0</v>
      </c>
    </row>
    <row r="345" spans="1:18" ht="14.25">
      <c r="B345" s="219">
        <f>'1 Unternehmensangaben'!$A$12</f>
        <v>0</v>
      </c>
      <c r="C345" s="209">
        <f>'2.2.1 Retail-Minus-Modell'!$A$90</f>
        <v>0</v>
      </c>
      <c r="D345" s="209">
        <f>'2.2.1 Retail-Minus-Modell'!$B$90</f>
        <v>0</v>
      </c>
      <c r="E345" s="215">
        <f>'2.2.1 Retail-Minus-Modell'!$C92</f>
        <v>2025</v>
      </c>
      <c r="F345" s="238">
        <f>'2.2.1 Retail-Minus-Modell'!$D92</f>
        <v>0</v>
      </c>
      <c r="G345" s="238">
        <f>'2.2.1 Retail-Minus-Modell'!$E92</f>
        <v>0</v>
      </c>
      <c r="H345" s="238">
        <f>'2.2.1 Retail-Minus-Modell'!$F92</f>
        <v>0</v>
      </c>
      <c r="I345" s="238">
        <f>'2.2.1 Retail-Minus-Modell'!$G92</f>
        <v>0</v>
      </c>
      <c r="J345" s="238">
        <f>'2.2.1 Retail-Minus-Modell'!$H92</f>
        <v>0</v>
      </c>
      <c r="K345" s="238">
        <f>'2.2.1 Retail-Minus-Modell'!$I92</f>
        <v>0</v>
      </c>
      <c r="L345" s="238">
        <f>'2.2.1 Retail-Minus-Modell'!$J92</f>
        <v>0</v>
      </c>
      <c r="M345" s="238">
        <f>'2.2.1 Retail-Minus-Modell'!$K92</f>
        <v>0</v>
      </c>
      <c r="N345" s="238">
        <f>'2.2.1 Retail-Minus-Modell'!$L92</f>
        <v>0</v>
      </c>
      <c r="O345" s="238">
        <f>'2.2.1 Retail-Minus-Modell'!$M92</f>
        <v>0</v>
      </c>
      <c r="P345" s="238">
        <f>'2.2.1 Retail-Minus-Modell'!$N92</f>
        <v>0</v>
      </c>
      <c r="Q345" s="238">
        <f>'2.2.1 Retail-Minus-Modell'!$O92</f>
        <v>0</v>
      </c>
      <c r="R345" s="238">
        <f>'2.2.1 Retail-Minus-Modell'!$P92</f>
        <v>0</v>
      </c>
    </row>
    <row r="346" spans="1:18">
      <c r="A346" s="209"/>
      <c r="B346" s="209">
        <f>'1 Unternehmensangaben'!$A$12</f>
        <v>0</v>
      </c>
      <c r="C346" s="209">
        <f>'2.2.1 Retail-Minus-Modell'!$A$93</f>
        <v>0</v>
      </c>
      <c r="D346" s="209">
        <f>'2.2.1 Retail-Minus-Modell'!$B$93</f>
        <v>0</v>
      </c>
      <c r="E346" s="215">
        <f>'2.2.1 Retail-Minus-Modell'!$C93</f>
        <v>2023</v>
      </c>
      <c r="F346" s="227">
        <f>'2.2.1 Retail-Minus-Modell'!$D93</f>
        <v>0</v>
      </c>
      <c r="G346" s="227">
        <f>'2.2.1 Retail-Minus-Modell'!$E93</f>
        <v>0</v>
      </c>
      <c r="H346" s="227">
        <f>'2.2.1 Retail-Minus-Modell'!$F93</f>
        <v>0</v>
      </c>
      <c r="I346" s="227">
        <f>'2.2.1 Retail-Minus-Modell'!$G93</f>
        <v>0</v>
      </c>
      <c r="J346" s="227">
        <f>'2.2.1 Retail-Minus-Modell'!$H93</f>
        <v>0</v>
      </c>
      <c r="K346" s="227">
        <f>'2.2.1 Retail-Minus-Modell'!$I93</f>
        <v>0</v>
      </c>
      <c r="L346" s="227">
        <f>'2.2.1 Retail-Minus-Modell'!$J93</f>
        <v>0</v>
      </c>
      <c r="M346" s="227">
        <f>'2.2.1 Retail-Minus-Modell'!$K93</f>
        <v>0</v>
      </c>
      <c r="N346" s="227">
        <f>'2.2.1 Retail-Minus-Modell'!$L93</f>
        <v>0</v>
      </c>
      <c r="O346" s="227">
        <f>'2.2.1 Retail-Minus-Modell'!$M93</f>
        <v>0</v>
      </c>
      <c r="P346" s="227">
        <f>'2.2.1 Retail-Minus-Modell'!$N93</f>
        <v>0</v>
      </c>
      <c r="Q346" s="227">
        <f>'2.2.1 Retail-Minus-Modell'!$O93</f>
        <v>0</v>
      </c>
      <c r="R346" s="227">
        <f>'2.2.1 Retail-Minus-Modell'!$P93</f>
        <v>0</v>
      </c>
    </row>
    <row r="347" spans="1:18" ht="14.25">
      <c r="B347" s="219">
        <f>'1 Unternehmensangaben'!$A$12</f>
        <v>0</v>
      </c>
      <c r="C347" s="209">
        <f>'2.2.1 Retail-Minus-Modell'!$A$93</f>
        <v>0</v>
      </c>
      <c r="D347" s="209">
        <f>'2.2.1 Retail-Minus-Modell'!$B$93</f>
        <v>0</v>
      </c>
      <c r="E347" s="215">
        <f>'2.2.1 Retail-Minus-Modell'!$C94</f>
        <v>2024</v>
      </c>
      <c r="F347" s="238">
        <f>'2.2.1 Retail-Minus-Modell'!$D94</f>
        <v>0</v>
      </c>
      <c r="G347" s="238">
        <f>'2.2.1 Retail-Minus-Modell'!$E94</f>
        <v>0</v>
      </c>
      <c r="H347" s="238">
        <f>'2.2.1 Retail-Minus-Modell'!$F94</f>
        <v>0</v>
      </c>
      <c r="I347" s="238">
        <f>'2.2.1 Retail-Minus-Modell'!$G94</f>
        <v>0</v>
      </c>
      <c r="J347" s="238">
        <f>'2.2.1 Retail-Minus-Modell'!$H94</f>
        <v>0</v>
      </c>
      <c r="K347" s="238">
        <f>'2.2.1 Retail-Minus-Modell'!$I94</f>
        <v>0</v>
      </c>
      <c r="L347" s="238">
        <f>'2.2.1 Retail-Minus-Modell'!$J94</f>
        <v>0</v>
      </c>
      <c r="M347" s="238">
        <f>'2.2.1 Retail-Minus-Modell'!$K94</f>
        <v>0</v>
      </c>
      <c r="N347" s="238">
        <f>'2.2.1 Retail-Minus-Modell'!$L94</f>
        <v>0</v>
      </c>
      <c r="O347" s="238">
        <f>'2.2.1 Retail-Minus-Modell'!$M94</f>
        <v>0</v>
      </c>
      <c r="P347" s="238">
        <f>'2.2.1 Retail-Minus-Modell'!$N94</f>
        <v>0</v>
      </c>
      <c r="Q347" s="238">
        <f>'2.2.1 Retail-Minus-Modell'!$O94</f>
        <v>0</v>
      </c>
      <c r="R347" s="238">
        <f>'2.2.1 Retail-Minus-Modell'!$P94</f>
        <v>0</v>
      </c>
    </row>
    <row r="348" spans="1:18">
      <c r="B348" s="209">
        <f>'1 Unternehmensangaben'!$A$12</f>
        <v>0</v>
      </c>
      <c r="C348" s="209">
        <f>'2.2.1 Retail-Minus-Modell'!$A$93</f>
        <v>0</v>
      </c>
      <c r="D348" s="209">
        <f>'2.2.1 Retail-Minus-Modell'!$B$93</f>
        <v>0</v>
      </c>
      <c r="E348" s="215">
        <f>'2.2.1 Retail-Minus-Modell'!$C95</f>
        <v>2025</v>
      </c>
      <c r="F348" s="227">
        <f>'2.2.1 Retail-Minus-Modell'!$D95</f>
        <v>0</v>
      </c>
      <c r="G348" s="227">
        <f>'2.2.1 Retail-Minus-Modell'!$E95</f>
        <v>0</v>
      </c>
      <c r="H348" s="227">
        <f>'2.2.1 Retail-Minus-Modell'!$F95</f>
        <v>0</v>
      </c>
      <c r="I348" s="227">
        <f>'2.2.1 Retail-Minus-Modell'!$G95</f>
        <v>0</v>
      </c>
      <c r="J348" s="227">
        <f>'2.2.1 Retail-Minus-Modell'!$H95</f>
        <v>0</v>
      </c>
      <c r="K348" s="227">
        <f>'2.2.1 Retail-Minus-Modell'!$I95</f>
        <v>0</v>
      </c>
      <c r="L348" s="227">
        <f>'2.2.1 Retail-Minus-Modell'!$J95</f>
        <v>0</v>
      </c>
      <c r="M348" s="227">
        <f>'2.2.1 Retail-Minus-Modell'!$K95</f>
        <v>0</v>
      </c>
      <c r="N348" s="227">
        <f>'2.2.1 Retail-Minus-Modell'!$L95</f>
        <v>0</v>
      </c>
      <c r="O348" s="227">
        <f>'2.2.1 Retail-Minus-Modell'!$M95</f>
        <v>0</v>
      </c>
      <c r="P348" s="227">
        <f>'2.2.1 Retail-Minus-Modell'!$N95</f>
        <v>0</v>
      </c>
      <c r="Q348" s="227">
        <f>'2.2.1 Retail-Minus-Modell'!$O95</f>
        <v>0</v>
      </c>
      <c r="R348" s="227">
        <f>'2.2.1 Retail-Minus-Modell'!$P95</f>
        <v>0</v>
      </c>
    </row>
    <row r="349" spans="1:18" ht="14.25">
      <c r="A349" s="209"/>
      <c r="B349" s="219">
        <f>'1 Unternehmensangaben'!$A$12</f>
        <v>0</v>
      </c>
      <c r="C349" s="209">
        <f>'2.2.1 Retail-Minus-Modell'!$A$96</f>
        <v>0</v>
      </c>
      <c r="D349" s="209">
        <f>'2.2.1 Retail-Minus-Modell'!$B$96</f>
        <v>0</v>
      </c>
      <c r="E349" s="215">
        <f>'2.2.1 Retail-Minus-Modell'!$C96</f>
        <v>2023</v>
      </c>
      <c r="F349" s="238">
        <f>'2.2.1 Retail-Minus-Modell'!$D96</f>
        <v>0</v>
      </c>
      <c r="G349" s="238">
        <f>'2.2.1 Retail-Minus-Modell'!$E96</f>
        <v>0</v>
      </c>
      <c r="H349" s="238">
        <f>'2.2.1 Retail-Minus-Modell'!$F96</f>
        <v>0</v>
      </c>
      <c r="I349" s="238">
        <f>'2.2.1 Retail-Minus-Modell'!$G96</f>
        <v>0</v>
      </c>
      <c r="J349" s="238">
        <f>'2.2.1 Retail-Minus-Modell'!$H96</f>
        <v>0</v>
      </c>
      <c r="K349" s="238">
        <f>'2.2.1 Retail-Minus-Modell'!$I96</f>
        <v>0</v>
      </c>
      <c r="L349" s="238">
        <f>'2.2.1 Retail-Minus-Modell'!$J96</f>
        <v>0</v>
      </c>
      <c r="M349" s="238">
        <f>'2.2.1 Retail-Minus-Modell'!$K96</f>
        <v>0</v>
      </c>
      <c r="N349" s="238">
        <f>'2.2.1 Retail-Minus-Modell'!$L96</f>
        <v>0</v>
      </c>
      <c r="O349" s="238">
        <f>'2.2.1 Retail-Minus-Modell'!$M96</f>
        <v>0</v>
      </c>
      <c r="P349" s="238">
        <f>'2.2.1 Retail-Minus-Modell'!$N96</f>
        <v>0</v>
      </c>
      <c r="Q349" s="238">
        <f>'2.2.1 Retail-Minus-Modell'!$O96</f>
        <v>0</v>
      </c>
      <c r="R349" s="238">
        <f>'2.2.1 Retail-Minus-Modell'!$P96</f>
        <v>0</v>
      </c>
    </row>
    <row r="350" spans="1:18">
      <c r="B350" s="209">
        <f>'1 Unternehmensangaben'!$A$12</f>
        <v>0</v>
      </c>
      <c r="C350" s="209">
        <f>'2.2.1 Retail-Minus-Modell'!$A$96</f>
        <v>0</v>
      </c>
      <c r="D350" s="209">
        <f>'2.2.1 Retail-Minus-Modell'!$B$96</f>
        <v>0</v>
      </c>
      <c r="E350" s="215">
        <f>'2.2.1 Retail-Minus-Modell'!$C97</f>
        <v>2024</v>
      </c>
      <c r="F350" s="227">
        <f>'2.2.1 Retail-Minus-Modell'!$D97</f>
        <v>0</v>
      </c>
      <c r="G350" s="227">
        <f>'2.2.1 Retail-Minus-Modell'!$E97</f>
        <v>0</v>
      </c>
      <c r="H350" s="227">
        <f>'2.2.1 Retail-Minus-Modell'!$F97</f>
        <v>0</v>
      </c>
      <c r="I350" s="227">
        <f>'2.2.1 Retail-Minus-Modell'!$G97</f>
        <v>0</v>
      </c>
      <c r="J350" s="227">
        <f>'2.2.1 Retail-Minus-Modell'!$H97</f>
        <v>0</v>
      </c>
      <c r="K350" s="227">
        <f>'2.2.1 Retail-Minus-Modell'!$I97</f>
        <v>0</v>
      </c>
      <c r="L350" s="227">
        <f>'2.2.1 Retail-Minus-Modell'!$J97</f>
        <v>0</v>
      </c>
      <c r="M350" s="227">
        <f>'2.2.1 Retail-Minus-Modell'!$K97</f>
        <v>0</v>
      </c>
      <c r="N350" s="227">
        <f>'2.2.1 Retail-Minus-Modell'!$L97</f>
        <v>0</v>
      </c>
      <c r="O350" s="227">
        <f>'2.2.1 Retail-Minus-Modell'!$M97</f>
        <v>0</v>
      </c>
      <c r="P350" s="227">
        <f>'2.2.1 Retail-Minus-Modell'!$N97</f>
        <v>0</v>
      </c>
      <c r="Q350" s="227">
        <f>'2.2.1 Retail-Minus-Modell'!$O97</f>
        <v>0</v>
      </c>
      <c r="R350" s="227">
        <f>'2.2.1 Retail-Minus-Modell'!$P97</f>
        <v>0</v>
      </c>
    </row>
    <row r="351" spans="1:18" ht="14.25">
      <c r="B351" s="219">
        <f>'1 Unternehmensangaben'!$A$12</f>
        <v>0</v>
      </c>
      <c r="C351" s="209">
        <f>'2.2.1 Retail-Minus-Modell'!$A$96</f>
        <v>0</v>
      </c>
      <c r="D351" s="209">
        <f>'2.2.1 Retail-Minus-Modell'!$B$96</f>
        <v>0</v>
      </c>
      <c r="E351" s="215">
        <f>'2.2.1 Retail-Minus-Modell'!$C98</f>
        <v>2025</v>
      </c>
      <c r="F351" s="238">
        <f>'2.2.1 Retail-Minus-Modell'!$D98</f>
        <v>0</v>
      </c>
      <c r="G351" s="238">
        <f>'2.2.1 Retail-Minus-Modell'!$E98</f>
        <v>0</v>
      </c>
      <c r="H351" s="238">
        <f>'2.2.1 Retail-Minus-Modell'!$F98</f>
        <v>0</v>
      </c>
      <c r="I351" s="238">
        <f>'2.2.1 Retail-Minus-Modell'!$G98</f>
        <v>0</v>
      </c>
      <c r="J351" s="238">
        <f>'2.2.1 Retail-Minus-Modell'!$H98</f>
        <v>0</v>
      </c>
      <c r="K351" s="238">
        <f>'2.2.1 Retail-Minus-Modell'!$I98</f>
        <v>0</v>
      </c>
      <c r="L351" s="238">
        <f>'2.2.1 Retail-Minus-Modell'!$J98</f>
        <v>0</v>
      </c>
      <c r="M351" s="238">
        <f>'2.2.1 Retail-Minus-Modell'!$K98</f>
        <v>0</v>
      </c>
      <c r="N351" s="238">
        <f>'2.2.1 Retail-Minus-Modell'!$L98</f>
        <v>0</v>
      </c>
      <c r="O351" s="238">
        <f>'2.2.1 Retail-Minus-Modell'!$M98</f>
        <v>0</v>
      </c>
      <c r="P351" s="238">
        <f>'2.2.1 Retail-Minus-Modell'!$N98</f>
        <v>0</v>
      </c>
      <c r="Q351" s="238">
        <f>'2.2.1 Retail-Minus-Modell'!$O98</f>
        <v>0</v>
      </c>
      <c r="R351" s="238">
        <f>'2.2.1 Retail-Minus-Modell'!$P98</f>
        <v>0</v>
      </c>
    </row>
    <row r="352" spans="1:18" ht="14.25">
      <c r="B352" s="219"/>
      <c r="C352" s="216"/>
      <c r="D352" s="217"/>
      <c r="E352" s="238"/>
      <c r="F352" s="217"/>
      <c r="G352" s="217"/>
      <c r="H352" s="217"/>
      <c r="I352" s="219"/>
      <c r="J352" s="216"/>
      <c r="K352" s="216"/>
      <c r="M352" s="219"/>
    </row>
    <row r="353" spans="2:8" ht="14.25">
      <c r="B353" s="221" t="s">
        <v>313</v>
      </c>
      <c r="C353" s="221" t="s">
        <v>27</v>
      </c>
      <c r="D353" s="221" t="s">
        <v>329</v>
      </c>
      <c r="E353" s="221" t="s">
        <v>331</v>
      </c>
      <c r="F353" s="221" t="s">
        <v>332</v>
      </c>
      <c r="G353" s="221" t="s">
        <v>333</v>
      </c>
    </row>
    <row r="354" spans="2:8" ht="14.25">
      <c r="B354" s="216">
        <f>'1 Unternehmensangaben'!$A$12</f>
        <v>0</v>
      </c>
      <c r="C354" s="217">
        <f>'3 Endkundenmarkt'!$B18</f>
        <v>2023</v>
      </c>
      <c r="D354" s="216" t="s">
        <v>330</v>
      </c>
      <c r="E354" s="217">
        <f>'3 Endkundenmarkt'!$A18</f>
        <v>0</v>
      </c>
      <c r="F354" s="217">
        <f>'3 Endkundenmarkt'!$A23</f>
        <v>0</v>
      </c>
      <c r="G354" s="217">
        <f>'3 Endkundenmarkt'!$A28</f>
        <v>0</v>
      </c>
    </row>
    <row r="355" spans="2:8" ht="14.25">
      <c r="B355" s="216">
        <f>'1 Unternehmensangaben'!$A$12</f>
        <v>0</v>
      </c>
      <c r="C355" s="217">
        <f>'3 Endkundenmarkt'!$B19</f>
        <v>2024</v>
      </c>
      <c r="D355" s="216" t="s">
        <v>330</v>
      </c>
      <c r="E355" s="217">
        <f>'3 Endkundenmarkt'!$A19</f>
        <v>0</v>
      </c>
      <c r="F355" s="217">
        <f>'3 Endkundenmarkt'!$A24</f>
        <v>0</v>
      </c>
      <c r="G355" s="217">
        <f>'3 Endkundenmarkt'!$A29</f>
        <v>0</v>
      </c>
    </row>
    <row r="356" spans="2:8" ht="14.25">
      <c r="B356" s="216">
        <f>'1 Unternehmensangaben'!$A$12</f>
        <v>0</v>
      </c>
      <c r="C356" s="217">
        <f>'3 Endkundenmarkt'!$B20</f>
        <v>2025</v>
      </c>
      <c r="D356" s="216" t="s">
        <v>330</v>
      </c>
      <c r="E356" s="217">
        <f>'3 Endkundenmarkt'!$A20</f>
        <v>0</v>
      </c>
      <c r="F356" s="217">
        <f>'3 Endkundenmarkt'!$A25</f>
        <v>0</v>
      </c>
      <c r="G356" s="217">
        <f>'3 Endkundenmarkt'!$A30</f>
        <v>0</v>
      </c>
    </row>
    <row r="357" spans="2:8" ht="14.25">
      <c r="B357" s="216">
        <f>'1 Unternehmensangaben'!$A$12</f>
        <v>0</v>
      </c>
      <c r="C357" s="217">
        <f>'3 Endkundenmarkt'!$D18</f>
        <v>2023</v>
      </c>
      <c r="D357" s="216" t="s">
        <v>62</v>
      </c>
      <c r="E357" s="217">
        <f>'3 Endkundenmarkt'!$C18</f>
        <v>0</v>
      </c>
      <c r="F357" s="217">
        <f>'3 Endkundenmarkt'!$C23</f>
        <v>0</v>
      </c>
      <c r="G357" s="217">
        <f>'3 Endkundenmarkt'!$C28</f>
        <v>0</v>
      </c>
    </row>
    <row r="358" spans="2:8" ht="14.25">
      <c r="B358" s="216">
        <f>'1 Unternehmensangaben'!$A$12</f>
        <v>0</v>
      </c>
      <c r="C358" s="217">
        <f>'3 Endkundenmarkt'!$D19</f>
        <v>2024</v>
      </c>
      <c r="D358" s="216" t="s">
        <v>62</v>
      </c>
      <c r="E358" s="217">
        <f>'3 Endkundenmarkt'!$C19</f>
        <v>0</v>
      </c>
      <c r="F358" s="217">
        <f>'3 Endkundenmarkt'!$C24</f>
        <v>0</v>
      </c>
      <c r="G358" s="217">
        <f>'3 Endkundenmarkt'!$C29</f>
        <v>0</v>
      </c>
    </row>
    <row r="359" spans="2:8" ht="14.25">
      <c r="B359" s="216">
        <f>'1 Unternehmensangaben'!$A$12</f>
        <v>0</v>
      </c>
      <c r="C359" s="217">
        <f>'3 Endkundenmarkt'!$D20</f>
        <v>2025</v>
      </c>
      <c r="D359" s="216" t="s">
        <v>62</v>
      </c>
      <c r="E359" s="217">
        <f>'3 Endkundenmarkt'!$C20</f>
        <v>0</v>
      </c>
      <c r="F359" s="217">
        <f>'3 Endkundenmarkt'!$C25</f>
        <v>0</v>
      </c>
      <c r="G359" s="217">
        <f>'3 Endkundenmarkt'!$C30</f>
        <v>0</v>
      </c>
    </row>
    <row r="361" spans="2:8" ht="14.25">
      <c r="B361" s="221" t="s">
        <v>313</v>
      </c>
      <c r="C361" s="221" t="s">
        <v>27</v>
      </c>
      <c r="D361" s="221" t="s">
        <v>331</v>
      </c>
      <c r="E361" s="221" t="s">
        <v>332</v>
      </c>
    </row>
    <row r="362" spans="2:8" ht="14.25">
      <c r="B362" s="216">
        <f>'1 Unternehmensangaben'!$A$12</f>
        <v>0</v>
      </c>
      <c r="C362" s="217">
        <f>'3 Endkundenmarkt'!$B36</f>
        <v>2023</v>
      </c>
      <c r="D362" s="217">
        <f>'3 Endkundenmarkt'!$A36</f>
        <v>0</v>
      </c>
      <c r="E362" s="217">
        <f>'3 Endkundenmarkt'!$C36</f>
        <v>0</v>
      </c>
    </row>
    <row r="363" spans="2:8" ht="14.25">
      <c r="B363" s="216">
        <f>'1 Unternehmensangaben'!$A$12</f>
        <v>0</v>
      </c>
      <c r="C363" s="217">
        <f>'3 Endkundenmarkt'!$B37</f>
        <v>2024</v>
      </c>
      <c r="D363" s="217">
        <f>'3 Endkundenmarkt'!$A37</f>
        <v>0</v>
      </c>
      <c r="E363" s="217">
        <f>'3 Endkundenmarkt'!$C37</f>
        <v>0</v>
      </c>
    </row>
    <row r="364" spans="2:8" ht="14.25">
      <c r="B364" s="216">
        <f>'1 Unternehmensangaben'!$A$12</f>
        <v>0</v>
      </c>
      <c r="C364" s="217">
        <f>'3 Endkundenmarkt'!$B38</f>
        <v>2025</v>
      </c>
      <c r="D364" s="217">
        <f>'3 Endkundenmarkt'!$A38</f>
        <v>0</v>
      </c>
      <c r="E364" s="217">
        <f>'3 Endkundenmarkt'!$C38</f>
        <v>0</v>
      </c>
    </row>
    <row r="366" spans="2:8" ht="14.25">
      <c r="B366" s="226" t="s">
        <v>313</v>
      </c>
      <c r="C366" s="226" t="s">
        <v>27</v>
      </c>
      <c r="D366" s="226" t="s">
        <v>329</v>
      </c>
      <c r="E366" s="226" t="s">
        <v>331</v>
      </c>
      <c r="F366" s="226" t="s">
        <v>332</v>
      </c>
      <c r="G366" s="226" t="s">
        <v>333</v>
      </c>
      <c r="H366" s="221" t="s">
        <v>334</v>
      </c>
    </row>
    <row r="367" spans="2:8" ht="14.25">
      <c r="B367" s="209">
        <f>'1 Unternehmensangaben'!$A$12</f>
        <v>0</v>
      </c>
      <c r="C367" s="215">
        <f>'3 Endkundenmarkt'!$B48</f>
        <v>2023</v>
      </c>
      <c r="D367" s="209" t="s">
        <v>330</v>
      </c>
      <c r="E367" s="215">
        <f>'3 Endkundenmarkt'!$A48</f>
        <v>0</v>
      </c>
      <c r="F367" s="215">
        <f>'3 Endkundenmarkt'!$A53</f>
        <v>0</v>
      </c>
      <c r="G367" s="215">
        <f>'3 Endkundenmarkt'!$A58</f>
        <v>0</v>
      </c>
      <c r="H367" s="217">
        <f>'3 Endkundenmarkt'!$A63</f>
        <v>0</v>
      </c>
    </row>
    <row r="368" spans="2:8" ht="14.25">
      <c r="B368" s="209">
        <f>'1 Unternehmensangaben'!$A$12</f>
        <v>0</v>
      </c>
      <c r="C368" s="215">
        <f>'3 Endkundenmarkt'!$B49</f>
        <v>2024</v>
      </c>
      <c r="D368" s="209" t="s">
        <v>330</v>
      </c>
      <c r="E368" s="215">
        <f>'3 Endkundenmarkt'!$A49</f>
        <v>0</v>
      </c>
      <c r="F368" s="215">
        <f>'3 Endkundenmarkt'!$A54</f>
        <v>0</v>
      </c>
      <c r="G368" s="215">
        <f>'3 Endkundenmarkt'!$A59</f>
        <v>0</v>
      </c>
      <c r="H368" s="217">
        <f>'3 Endkundenmarkt'!$A64</f>
        <v>0</v>
      </c>
    </row>
    <row r="369" spans="2:8" ht="14.25">
      <c r="B369" s="209">
        <f>'1 Unternehmensangaben'!$A$12</f>
        <v>0</v>
      </c>
      <c r="C369" s="215">
        <f>'3 Endkundenmarkt'!$B50</f>
        <v>2025</v>
      </c>
      <c r="D369" s="209" t="s">
        <v>330</v>
      </c>
      <c r="E369" s="215">
        <f>'3 Endkundenmarkt'!$A50</f>
        <v>0</v>
      </c>
      <c r="F369" s="215">
        <f>'3 Endkundenmarkt'!$A55</f>
        <v>0</v>
      </c>
      <c r="G369" s="215">
        <f>'3 Endkundenmarkt'!$A60</f>
        <v>0</v>
      </c>
      <c r="H369" s="217">
        <f>'3 Endkundenmarkt'!$A65</f>
        <v>0</v>
      </c>
    </row>
    <row r="370" spans="2:8" ht="14.25">
      <c r="B370" s="209">
        <f>'1 Unternehmensangaben'!$A$12</f>
        <v>0</v>
      </c>
      <c r="C370" s="215">
        <f>'3 Endkundenmarkt'!$D48</f>
        <v>2023</v>
      </c>
      <c r="D370" s="209" t="s">
        <v>62</v>
      </c>
      <c r="E370" s="215">
        <f>'3 Endkundenmarkt'!$C48</f>
        <v>0</v>
      </c>
      <c r="F370" s="215">
        <f>'3 Endkundenmarkt'!$C53</f>
        <v>0</v>
      </c>
      <c r="G370" s="215">
        <f>'3 Endkundenmarkt'!$C58</f>
        <v>0</v>
      </c>
      <c r="H370" s="217">
        <f>'3 Endkundenmarkt'!$C63</f>
        <v>0</v>
      </c>
    </row>
    <row r="371" spans="2:8" ht="14.25">
      <c r="B371" s="209">
        <f>'1 Unternehmensangaben'!$A$12</f>
        <v>0</v>
      </c>
      <c r="C371" s="215">
        <f>'3 Endkundenmarkt'!$D49</f>
        <v>2024</v>
      </c>
      <c r="D371" s="209" t="s">
        <v>62</v>
      </c>
      <c r="E371" s="215">
        <f>'3 Endkundenmarkt'!$C49</f>
        <v>0</v>
      </c>
      <c r="F371" s="215">
        <f>'3 Endkundenmarkt'!$C54</f>
        <v>0</v>
      </c>
      <c r="G371" s="215">
        <f>'3 Endkundenmarkt'!$C59</f>
        <v>0</v>
      </c>
      <c r="H371" s="217">
        <f>'3 Endkundenmarkt'!$C64</f>
        <v>0</v>
      </c>
    </row>
    <row r="372" spans="2:8" ht="14.25">
      <c r="B372" s="209">
        <f>'1 Unternehmensangaben'!$A$12</f>
        <v>0</v>
      </c>
      <c r="C372" s="215">
        <f>'3 Endkundenmarkt'!$D50</f>
        <v>2025</v>
      </c>
      <c r="D372" s="209" t="s">
        <v>62</v>
      </c>
      <c r="E372" s="215">
        <f>'3 Endkundenmarkt'!$C50</f>
        <v>0</v>
      </c>
      <c r="F372" s="215">
        <f>'3 Endkundenmarkt'!$C55</f>
        <v>0</v>
      </c>
      <c r="G372" s="215">
        <f>'3 Endkundenmarkt'!$C60</f>
        <v>0</v>
      </c>
      <c r="H372" s="217">
        <f>'3 Endkundenmarkt'!$C65</f>
        <v>0</v>
      </c>
    </row>
    <row r="374" spans="2:8" ht="14.25">
      <c r="B374" s="226" t="s">
        <v>313</v>
      </c>
      <c r="C374" s="226" t="s">
        <v>27</v>
      </c>
      <c r="D374" s="226" t="s">
        <v>329</v>
      </c>
      <c r="E374" s="226" t="s">
        <v>331</v>
      </c>
      <c r="F374" s="226" t="s">
        <v>332</v>
      </c>
      <c r="G374" s="226" t="s">
        <v>333</v>
      </c>
      <c r="H374" s="221" t="s">
        <v>334</v>
      </c>
    </row>
    <row r="375" spans="2:8" ht="14.25">
      <c r="B375" s="209">
        <f>'1 Unternehmensangaben'!$A$12</f>
        <v>0</v>
      </c>
      <c r="C375" s="215">
        <f>'3 Endkundenmarkt'!$B75</f>
        <v>2023</v>
      </c>
      <c r="D375" s="209" t="s">
        <v>330</v>
      </c>
      <c r="E375" s="215">
        <f>'3 Endkundenmarkt'!$A75</f>
        <v>0</v>
      </c>
      <c r="F375" s="215">
        <f>'3 Endkundenmarkt'!$A80</f>
        <v>0</v>
      </c>
      <c r="G375" s="215">
        <f>'3 Endkundenmarkt'!$A85</f>
        <v>0</v>
      </c>
      <c r="H375" s="217">
        <f>'3 Endkundenmarkt'!$A90</f>
        <v>0</v>
      </c>
    </row>
    <row r="376" spans="2:8" ht="14.25">
      <c r="B376" s="209">
        <f>'1 Unternehmensangaben'!$A$12</f>
        <v>0</v>
      </c>
      <c r="C376" s="215">
        <f>'3 Endkundenmarkt'!$B76</f>
        <v>2024</v>
      </c>
      <c r="D376" s="209" t="s">
        <v>330</v>
      </c>
      <c r="E376" s="215">
        <f>'3 Endkundenmarkt'!$A76</f>
        <v>0</v>
      </c>
      <c r="F376" s="215">
        <f>'3 Endkundenmarkt'!$A81</f>
        <v>0</v>
      </c>
      <c r="G376" s="215">
        <f>'3 Endkundenmarkt'!$A86</f>
        <v>0</v>
      </c>
      <c r="H376" s="217">
        <f>'3 Endkundenmarkt'!$A91</f>
        <v>0</v>
      </c>
    </row>
    <row r="377" spans="2:8" ht="14.25">
      <c r="B377" s="209">
        <f>'1 Unternehmensangaben'!$A$12</f>
        <v>0</v>
      </c>
      <c r="C377" s="215">
        <f>'3 Endkundenmarkt'!$B77</f>
        <v>2025</v>
      </c>
      <c r="D377" s="209" t="s">
        <v>330</v>
      </c>
      <c r="E377" s="215">
        <f>'3 Endkundenmarkt'!$A77</f>
        <v>0</v>
      </c>
      <c r="F377" s="215">
        <f>'3 Endkundenmarkt'!$A82</f>
        <v>0</v>
      </c>
      <c r="G377" s="215">
        <f>'3 Endkundenmarkt'!$A87</f>
        <v>0</v>
      </c>
      <c r="H377" s="217">
        <f>'3 Endkundenmarkt'!$A92</f>
        <v>0</v>
      </c>
    </row>
    <row r="378" spans="2:8" ht="14.25">
      <c r="B378" s="209">
        <f>'1 Unternehmensangaben'!$A$12</f>
        <v>0</v>
      </c>
      <c r="C378" s="215">
        <f>'3 Endkundenmarkt'!$D75</f>
        <v>2023</v>
      </c>
      <c r="D378" s="209" t="s">
        <v>62</v>
      </c>
      <c r="E378" s="215">
        <f>'3 Endkundenmarkt'!$C75</f>
        <v>0</v>
      </c>
      <c r="F378" s="215">
        <f>'3 Endkundenmarkt'!$C80</f>
        <v>0</v>
      </c>
      <c r="G378" s="215">
        <f>'3 Endkundenmarkt'!$C85</f>
        <v>0</v>
      </c>
      <c r="H378" s="217">
        <f>'3 Endkundenmarkt'!$C90</f>
        <v>0</v>
      </c>
    </row>
    <row r="379" spans="2:8" ht="14.25">
      <c r="B379" s="209">
        <f>'1 Unternehmensangaben'!$A$12</f>
        <v>0</v>
      </c>
      <c r="C379" s="215">
        <f>'3 Endkundenmarkt'!$D76</f>
        <v>2024</v>
      </c>
      <c r="D379" s="209" t="s">
        <v>62</v>
      </c>
      <c r="E379" s="215">
        <f>'3 Endkundenmarkt'!$C76</f>
        <v>0</v>
      </c>
      <c r="F379" s="215">
        <f>'3 Endkundenmarkt'!$C81</f>
        <v>0</v>
      </c>
      <c r="G379" s="215">
        <f>'3 Endkundenmarkt'!$C86</f>
        <v>0</v>
      </c>
      <c r="H379" s="217">
        <f>'3 Endkundenmarkt'!$C91</f>
        <v>0</v>
      </c>
    </row>
    <row r="380" spans="2:8" ht="14.25">
      <c r="B380" s="209">
        <f>'1 Unternehmensangaben'!$A$12</f>
        <v>0</v>
      </c>
      <c r="C380" s="215">
        <f>'3 Endkundenmarkt'!$D77</f>
        <v>2025</v>
      </c>
      <c r="D380" s="209" t="s">
        <v>62</v>
      </c>
      <c r="E380" s="215">
        <f>'3 Endkundenmarkt'!$C77</f>
        <v>0</v>
      </c>
      <c r="F380" s="215">
        <f>'3 Endkundenmarkt'!$C82</f>
        <v>0</v>
      </c>
      <c r="G380" s="215">
        <f>'3 Endkundenmarkt'!$C87</f>
        <v>0</v>
      </c>
      <c r="H380" s="217">
        <f>'3 Endkundenmarkt'!$C92</f>
        <v>0</v>
      </c>
    </row>
    <row r="382" spans="2:8" ht="14.25">
      <c r="B382" s="221" t="s">
        <v>313</v>
      </c>
      <c r="C382" s="221" t="s">
        <v>27</v>
      </c>
      <c r="D382" s="221" t="s">
        <v>329</v>
      </c>
      <c r="E382" s="221" t="s">
        <v>335</v>
      </c>
    </row>
    <row r="383" spans="2:8" ht="14.25">
      <c r="B383" s="216">
        <f>'1 Unternehmensangaben'!$A$12</f>
        <v>0</v>
      </c>
      <c r="C383" s="217">
        <f>'3 Endkundenmarkt'!$B102</f>
        <v>2023</v>
      </c>
      <c r="D383" s="216" t="s">
        <v>330</v>
      </c>
      <c r="E383" s="217">
        <f>'3 Endkundenmarkt'!$A102</f>
        <v>0</v>
      </c>
    </row>
    <row r="384" spans="2:8" ht="14.25">
      <c r="B384" s="216">
        <f>'1 Unternehmensangaben'!$A$12</f>
        <v>0</v>
      </c>
      <c r="C384" s="217">
        <f>'3 Endkundenmarkt'!$B103</f>
        <v>2024</v>
      </c>
      <c r="D384" s="216" t="s">
        <v>330</v>
      </c>
      <c r="E384" s="217">
        <f>'3 Endkundenmarkt'!$A103</f>
        <v>0</v>
      </c>
    </row>
    <row r="385" spans="2:5" ht="14.25">
      <c r="B385" s="216">
        <f>'1 Unternehmensangaben'!$A$12</f>
        <v>0</v>
      </c>
      <c r="C385" s="217">
        <f>'3 Endkundenmarkt'!$B104</f>
        <v>2025</v>
      </c>
      <c r="D385" s="216" t="s">
        <v>330</v>
      </c>
      <c r="E385" s="217">
        <f>'3 Endkundenmarkt'!$A104</f>
        <v>0</v>
      </c>
    </row>
    <row r="386" spans="2:5" ht="14.25">
      <c r="B386" s="216">
        <f>'1 Unternehmensangaben'!$A$12</f>
        <v>0</v>
      </c>
      <c r="C386" s="217">
        <f>'3 Endkundenmarkt'!$D102</f>
        <v>2023</v>
      </c>
      <c r="D386" s="216" t="s">
        <v>62</v>
      </c>
      <c r="E386" s="217">
        <f>'3 Endkundenmarkt'!$C102</f>
        <v>0</v>
      </c>
    </row>
    <row r="387" spans="2:5" ht="14.25">
      <c r="B387" s="216">
        <f>'1 Unternehmensangaben'!$A$12</f>
        <v>0</v>
      </c>
      <c r="C387" s="217">
        <f>'3 Endkundenmarkt'!$D103</f>
        <v>2024</v>
      </c>
      <c r="D387" s="216" t="s">
        <v>62</v>
      </c>
      <c r="E387" s="217">
        <f>'3 Endkundenmarkt'!$C103</f>
        <v>0</v>
      </c>
    </row>
    <row r="388" spans="2:5" ht="14.25">
      <c r="B388" s="216">
        <f>'1 Unternehmensangaben'!$A$12</f>
        <v>0</v>
      </c>
      <c r="C388" s="217">
        <f>'3 Endkundenmarkt'!$D104</f>
        <v>2025</v>
      </c>
      <c r="D388" s="216" t="s">
        <v>62</v>
      </c>
      <c r="E388" s="217">
        <f>'3 Endkundenmarkt'!$C104</f>
        <v>0</v>
      </c>
    </row>
    <row r="390" spans="2:5" ht="14.25">
      <c r="B390" s="221" t="s">
        <v>313</v>
      </c>
      <c r="C390" s="221" t="s">
        <v>27</v>
      </c>
      <c r="D390" s="221" t="s">
        <v>336</v>
      </c>
      <c r="E390" s="221" t="s">
        <v>335</v>
      </c>
    </row>
    <row r="391" spans="2:5" ht="14.25">
      <c r="B391" s="216">
        <f>'1 Unternehmensangaben'!$A$12</f>
        <v>0</v>
      </c>
      <c r="C391" s="217">
        <f>'3 Endkundenmarkt'!$B109</f>
        <v>2023</v>
      </c>
      <c r="D391" s="216" t="s">
        <v>337</v>
      </c>
      <c r="E391" s="217">
        <f>'3 Endkundenmarkt'!$A109</f>
        <v>0</v>
      </c>
    </row>
    <row r="392" spans="2:5" ht="14.25">
      <c r="B392" s="216">
        <f>'1 Unternehmensangaben'!$A$12</f>
        <v>0</v>
      </c>
      <c r="C392" s="217">
        <f>'3 Endkundenmarkt'!$B110</f>
        <v>2024</v>
      </c>
      <c r="D392" s="216" t="s">
        <v>337</v>
      </c>
      <c r="E392" s="217">
        <f>'3 Endkundenmarkt'!$A110</f>
        <v>0</v>
      </c>
    </row>
    <row r="393" spans="2:5" ht="14.25">
      <c r="B393" s="216">
        <f>'1 Unternehmensangaben'!$A$12</f>
        <v>0</v>
      </c>
      <c r="C393" s="217">
        <f>'3 Endkundenmarkt'!$B111</f>
        <v>2025</v>
      </c>
      <c r="D393" s="216" t="s">
        <v>337</v>
      </c>
      <c r="E393" s="217">
        <f>'3 Endkundenmarkt'!$A111</f>
        <v>0</v>
      </c>
    </row>
    <row r="394" spans="2:5" ht="14.25">
      <c r="B394" s="216">
        <f>'1 Unternehmensangaben'!$A$12</f>
        <v>0</v>
      </c>
      <c r="C394" s="217">
        <f>'3 Endkundenmarkt'!$B114</f>
        <v>2023</v>
      </c>
      <c r="D394" s="216" t="s">
        <v>338</v>
      </c>
      <c r="E394" s="217">
        <f>'3 Endkundenmarkt'!$A114</f>
        <v>0</v>
      </c>
    </row>
    <row r="395" spans="2:5" ht="14.25">
      <c r="B395" s="216">
        <f>'1 Unternehmensangaben'!$A$12</f>
        <v>0</v>
      </c>
      <c r="C395" s="217">
        <f>'3 Endkundenmarkt'!$B115</f>
        <v>2024</v>
      </c>
      <c r="D395" s="216" t="s">
        <v>338</v>
      </c>
      <c r="E395" s="217">
        <f>'3 Endkundenmarkt'!$A115</f>
        <v>0</v>
      </c>
    </row>
    <row r="396" spans="2:5" ht="14.25">
      <c r="B396" s="216">
        <f>'1 Unternehmensangaben'!$A$12</f>
        <v>0</v>
      </c>
      <c r="C396" s="217">
        <f>'3 Endkundenmarkt'!$B116</f>
        <v>2025</v>
      </c>
      <c r="D396" s="216" t="s">
        <v>338</v>
      </c>
      <c r="E396" s="217">
        <f>'3 Endkundenmarkt'!$A116</f>
        <v>0</v>
      </c>
    </row>
    <row r="397" spans="2:5" ht="14.25">
      <c r="B397" s="216">
        <f>'1 Unternehmensangaben'!$A$12</f>
        <v>0</v>
      </c>
      <c r="C397" s="217">
        <f>'3 Endkundenmarkt'!$B119</f>
        <v>2023</v>
      </c>
      <c r="D397" s="216" t="s">
        <v>197</v>
      </c>
      <c r="E397" s="217">
        <f>'3 Endkundenmarkt'!$A119</f>
        <v>0</v>
      </c>
    </row>
    <row r="398" spans="2:5" ht="14.25">
      <c r="B398" s="216">
        <f>'1 Unternehmensangaben'!$A$12</f>
        <v>0</v>
      </c>
      <c r="C398" s="217">
        <f>'3 Endkundenmarkt'!$B120</f>
        <v>2024</v>
      </c>
      <c r="D398" s="216" t="s">
        <v>197</v>
      </c>
      <c r="E398" s="217">
        <f>'3 Endkundenmarkt'!$A120</f>
        <v>0</v>
      </c>
    </row>
    <row r="399" spans="2:5" ht="14.25">
      <c r="B399" s="216">
        <f>'1 Unternehmensangaben'!$A$12</f>
        <v>0</v>
      </c>
      <c r="C399" s="217">
        <f>'3 Endkundenmarkt'!$B121</f>
        <v>2025</v>
      </c>
      <c r="D399" s="216" t="s">
        <v>197</v>
      </c>
      <c r="E399" s="217">
        <f>'3 Endkundenmarkt'!$A121</f>
        <v>0</v>
      </c>
    </row>
    <row r="400" spans="2:5" ht="14.25">
      <c r="B400" s="216">
        <f>'1 Unternehmensangaben'!$A$12</f>
        <v>0</v>
      </c>
      <c r="C400" s="217">
        <f>'3 Endkundenmarkt'!$D109</f>
        <v>2023</v>
      </c>
      <c r="D400" s="216" t="s">
        <v>339</v>
      </c>
      <c r="E400" s="217">
        <f>'3 Endkundenmarkt'!$C109</f>
        <v>0</v>
      </c>
    </row>
    <row r="401" spans="2:5" ht="14.25">
      <c r="B401" s="216">
        <f>'1 Unternehmensangaben'!$A$12</f>
        <v>0</v>
      </c>
      <c r="C401" s="217">
        <f>'3 Endkundenmarkt'!$D110</f>
        <v>2024</v>
      </c>
      <c r="D401" s="216" t="s">
        <v>339</v>
      </c>
      <c r="E401" s="217">
        <f>'3 Endkundenmarkt'!$C110</f>
        <v>0</v>
      </c>
    </row>
    <row r="402" spans="2:5" ht="14.25">
      <c r="B402" s="216">
        <f>'1 Unternehmensangaben'!$A$12</f>
        <v>0</v>
      </c>
      <c r="C402" s="217">
        <f>'3 Endkundenmarkt'!$D111</f>
        <v>2025</v>
      </c>
      <c r="D402" s="216" t="s">
        <v>339</v>
      </c>
      <c r="E402" s="217">
        <f>'3 Endkundenmarkt'!$C111</f>
        <v>0</v>
      </c>
    </row>
    <row r="403" spans="2:5" ht="14.25">
      <c r="B403" s="216">
        <f>'1 Unternehmensangaben'!$A$12</f>
        <v>0</v>
      </c>
      <c r="C403" s="217">
        <f>'3 Endkundenmarkt'!$D114</f>
        <v>2023</v>
      </c>
      <c r="D403" s="216" t="s">
        <v>340</v>
      </c>
      <c r="E403" s="217">
        <f>'3 Endkundenmarkt'!$C114</f>
        <v>0</v>
      </c>
    </row>
    <row r="404" spans="2:5" ht="14.25">
      <c r="B404" s="216">
        <f>'1 Unternehmensangaben'!$A$12</f>
        <v>0</v>
      </c>
      <c r="C404" s="217">
        <f>'3 Endkundenmarkt'!$D115</f>
        <v>2024</v>
      </c>
      <c r="D404" s="216" t="s">
        <v>340</v>
      </c>
      <c r="E404" s="217">
        <f>'3 Endkundenmarkt'!$C115</f>
        <v>0</v>
      </c>
    </row>
    <row r="405" spans="2:5" ht="14.25">
      <c r="B405" s="216">
        <f>'1 Unternehmensangaben'!$A$12</f>
        <v>0</v>
      </c>
      <c r="C405" s="217">
        <f>'3 Endkundenmarkt'!$D116</f>
        <v>2025</v>
      </c>
      <c r="D405" s="216" t="s">
        <v>340</v>
      </c>
      <c r="E405" s="217">
        <f>'3 Endkundenmarkt'!$C116</f>
        <v>0</v>
      </c>
    </row>
    <row r="407" spans="2:5" ht="14.25">
      <c r="B407" s="226" t="s">
        <v>313</v>
      </c>
      <c r="C407" s="221" t="s">
        <v>27</v>
      </c>
      <c r="D407" s="226" t="s">
        <v>329</v>
      </c>
      <c r="E407" s="221" t="s">
        <v>342</v>
      </c>
    </row>
    <row r="408" spans="2:5" ht="14.25">
      <c r="B408" s="209">
        <f>'1 Unternehmensangaben'!$A$12</f>
        <v>0</v>
      </c>
      <c r="C408" s="217">
        <f>'3 Endkundenmarkt'!$B132</f>
        <v>2023</v>
      </c>
      <c r="D408" s="209" t="s">
        <v>330</v>
      </c>
      <c r="E408" s="227">
        <f>'3 Endkundenmarkt'!$A132</f>
        <v>0</v>
      </c>
    </row>
    <row r="409" spans="2:5" ht="14.25">
      <c r="B409" s="209">
        <f>'1 Unternehmensangaben'!$A$12</f>
        <v>0</v>
      </c>
      <c r="C409" s="217">
        <f>'3 Endkundenmarkt'!$B133</f>
        <v>2024</v>
      </c>
      <c r="D409" s="209" t="s">
        <v>330</v>
      </c>
      <c r="E409" s="227">
        <f>'3 Endkundenmarkt'!$A133</f>
        <v>0</v>
      </c>
    </row>
    <row r="410" spans="2:5" ht="14.25">
      <c r="B410" s="209">
        <f>'1 Unternehmensangaben'!$A$12</f>
        <v>0</v>
      </c>
      <c r="C410" s="217">
        <f>'3 Endkundenmarkt'!$B134</f>
        <v>2025</v>
      </c>
      <c r="D410" s="209" t="s">
        <v>330</v>
      </c>
      <c r="E410" s="227">
        <f>'3 Endkundenmarkt'!$A134</f>
        <v>0</v>
      </c>
    </row>
    <row r="411" spans="2:5" ht="14.25">
      <c r="B411" s="209">
        <f>'1 Unternehmensangaben'!$A$12</f>
        <v>0</v>
      </c>
      <c r="C411" s="217">
        <f>'3 Endkundenmarkt'!$D132</f>
        <v>2023</v>
      </c>
      <c r="D411" s="209" t="s">
        <v>62</v>
      </c>
      <c r="E411" s="227">
        <f>'3 Endkundenmarkt'!$C132</f>
        <v>0</v>
      </c>
    </row>
    <row r="412" spans="2:5" ht="14.25">
      <c r="B412" s="209">
        <f>'1 Unternehmensangaben'!$A$12</f>
        <v>0</v>
      </c>
      <c r="C412" s="217">
        <f>'3 Endkundenmarkt'!$D133</f>
        <v>2024</v>
      </c>
      <c r="D412" s="209" t="s">
        <v>62</v>
      </c>
      <c r="E412" s="227">
        <f>'3 Endkundenmarkt'!$C133</f>
        <v>0</v>
      </c>
    </row>
    <row r="413" spans="2:5" ht="14.25">
      <c r="B413" s="209">
        <f>'1 Unternehmensangaben'!$A$12</f>
        <v>0</v>
      </c>
      <c r="C413" s="217">
        <f>'3 Endkundenmarkt'!$D134</f>
        <v>2025</v>
      </c>
      <c r="D413" s="209" t="s">
        <v>62</v>
      </c>
      <c r="E413" s="227">
        <f>'3 Endkundenmarkt'!$C134</f>
        <v>0</v>
      </c>
    </row>
    <row r="415" spans="2:5">
      <c r="B415" t="s">
        <v>313</v>
      </c>
      <c r="C415" t="s">
        <v>27</v>
      </c>
      <c r="D415" t="s">
        <v>341</v>
      </c>
    </row>
    <row r="416" spans="2:5">
      <c r="B416" s="228">
        <f>'1 Unternehmensangaben'!$A$12</f>
        <v>0</v>
      </c>
      <c r="C416" s="215">
        <f>'3 Endkundenmarkt'!$B141</f>
        <v>2023</v>
      </c>
      <c r="D416" s="227">
        <f>'3 Endkundenmarkt'!$A141</f>
        <v>0</v>
      </c>
    </row>
    <row r="417" spans="2:16">
      <c r="B417" s="228">
        <f>'1 Unternehmensangaben'!$A$12</f>
        <v>0</v>
      </c>
      <c r="C417" s="215">
        <f>'3 Endkundenmarkt'!$B142</f>
        <v>2024</v>
      </c>
      <c r="D417" s="227">
        <f>'3 Endkundenmarkt'!$A142</f>
        <v>0</v>
      </c>
    </row>
    <row r="418" spans="2:16">
      <c r="B418" s="228">
        <f>'1 Unternehmensangaben'!$A$12</f>
        <v>0</v>
      </c>
      <c r="C418" s="215">
        <f>'3 Endkundenmarkt'!$B143</f>
        <v>2025</v>
      </c>
      <c r="D418" s="227">
        <f>'3 Endkundenmarkt'!$A143</f>
        <v>0</v>
      </c>
    </row>
    <row r="420" spans="2:16">
      <c r="B420" t="s">
        <v>313</v>
      </c>
      <c r="C420" t="s">
        <v>27</v>
      </c>
      <c r="D420" t="s">
        <v>343</v>
      </c>
    </row>
    <row r="421" spans="2:16">
      <c r="B421" s="228">
        <f>'1 Unternehmensangaben'!$A$12</f>
        <v>0</v>
      </c>
      <c r="C421" s="229">
        <f>'3 Endkundenmarkt'!$B150</f>
        <v>2023</v>
      </c>
      <c r="D421" s="231">
        <f>'3 Endkundenmarkt'!$A150</f>
        <v>0</v>
      </c>
    </row>
    <row r="422" spans="2:16">
      <c r="B422" s="228">
        <f>'1 Unternehmensangaben'!$A$12</f>
        <v>0</v>
      </c>
      <c r="C422" s="230">
        <f>'3 Endkundenmarkt'!$B151</f>
        <v>2024</v>
      </c>
      <c r="D422" s="232">
        <f>'3 Endkundenmarkt'!$A151</f>
        <v>0</v>
      </c>
    </row>
    <row r="423" spans="2:16">
      <c r="B423" s="233">
        <f>'1 Unternehmensangaben'!$A$12</f>
        <v>0</v>
      </c>
      <c r="C423" s="234">
        <f>'3 Endkundenmarkt'!$B152</f>
        <v>2025</v>
      </c>
      <c r="D423" s="235">
        <f>'3 Endkundenmarkt'!$A152</f>
        <v>0</v>
      </c>
    </row>
    <row r="425" spans="2:16" ht="14.25">
      <c r="B425" s="221" t="s">
        <v>313</v>
      </c>
      <c r="C425" s="221" t="s">
        <v>27</v>
      </c>
      <c r="D425" s="221" t="s">
        <v>252</v>
      </c>
      <c r="E425" s="221" t="s">
        <v>344</v>
      </c>
      <c r="F425" s="221" t="s">
        <v>345</v>
      </c>
    </row>
    <row r="426" spans="2:16" ht="14.25">
      <c r="B426" s="216">
        <f>'1 Unternehmensangaben'!$A$12</f>
        <v>0</v>
      </c>
      <c r="C426" s="217">
        <f>'3 Endkundenmarkt'!$B159</f>
        <v>2023</v>
      </c>
      <c r="D426" s="222">
        <f>'3 Endkundenmarkt'!$A159</f>
        <v>0</v>
      </c>
      <c r="E426" s="222">
        <f>'3 Endkundenmarkt'!$A164</f>
        <v>0</v>
      </c>
      <c r="F426" s="222">
        <f>'3 Endkundenmarkt'!$C159</f>
        <v>0</v>
      </c>
    </row>
    <row r="427" spans="2:16" ht="14.25">
      <c r="B427" s="216">
        <f>'1 Unternehmensangaben'!$A$12</f>
        <v>0</v>
      </c>
      <c r="C427" s="217">
        <f>'3 Endkundenmarkt'!$B160</f>
        <v>2024</v>
      </c>
      <c r="D427" s="222">
        <f>'3 Endkundenmarkt'!$A160</f>
        <v>0</v>
      </c>
      <c r="E427" s="222">
        <f>'3 Endkundenmarkt'!$A165</f>
        <v>0</v>
      </c>
      <c r="F427" s="222">
        <f>'3 Endkundenmarkt'!$C160</f>
        <v>0</v>
      </c>
    </row>
    <row r="428" spans="2:16" ht="14.25">
      <c r="B428" s="216">
        <f>'1 Unternehmensangaben'!$A$12</f>
        <v>0</v>
      </c>
      <c r="C428" s="217">
        <f>'3 Endkundenmarkt'!$B161</f>
        <v>2025</v>
      </c>
      <c r="D428" s="222">
        <f>'3 Endkundenmarkt'!$A161</f>
        <v>0</v>
      </c>
      <c r="E428" s="222">
        <f>'3 Endkundenmarkt'!$A166</f>
        <v>0</v>
      </c>
      <c r="F428" s="222">
        <f>'3 Endkundenmarkt'!$C161</f>
        <v>0</v>
      </c>
    </row>
    <row r="430" spans="2:16" ht="14.25">
      <c r="B430" s="237" t="s">
        <v>313</v>
      </c>
      <c r="C430" s="237" t="s">
        <v>27</v>
      </c>
      <c r="D430" s="237" t="s">
        <v>346</v>
      </c>
      <c r="E430" s="237" t="s">
        <v>434</v>
      </c>
      <c r="F430" s="237" t="s">
        <v>347</v>
      </c>
      <c r="G430" s="237" t="s">
        <v>348</v>
      </c>
      <c r="H430" s="237" t="s">
        <v>115</v>
      </c>
      <c r="I430" s="237" t="s">
        <v>349</v>
      </c>
      <c r="J430" s="237" t="s">
        <v>350</v>
      </c>
      <c r="K430" s="237" t="s">
        <v>351</v>
      </c>
      <c r="L430" s="237" t="s">
        <v>352</v>
      </c>
      <c r="M430" s="237" t="s">
        <v>271</v>
      </c>
      <c r="N430" s="237" t="s">
        <v>353</v>
      </c>
      <c r="O430" s="237" t="s">
        <v>354</v>
      </c>
      <c r="P430" s="237" t="s">
        <v>355</v>
      </c>
    </row>
    <row r="431" spans="2:16" ht="14.25">
      <c r="B431" s="216">
        <f>'1 Unternehmensangaben'!$A$12</f>
        <v>0</v>
      </c>
      <c r="C431" s="217">
        <f>'3.2.1 Dateneingabe'!$A$2</f>
        <v>2023</v>
      </c>
      <c r="D431" s="216">
        <f>'3.2.1 Dateneingabe'!$B2</f>
        <v>0</v>
      </c>
      <c r="E431" s="209">
        <f>'3.2.1 Dateneingabe'!$C2</f>
        <v>0</v>
      </c>
      <c r="F431" s="209">
        <f>'3.2.1 Dateneingabe'!$D2</f>
        <v>0</v>
      </c>
      <c r="G431" s="216">
        <f>'3.2.1 Dateneingabe'!$E2</f>
        <v>0</v>
      </c>
      <c r="H431" s="217">
        <f>'3.2.1 Dateneingabe'!$F2</f>
        <v>0</v>
      </c>
      <c r="I431" s="217">
        <f>'3.2.1 Dateneingabe'!$G2</f>
        <v>0</v>
      </c>
      <c r="J431" s="217">
        <f>'3.2.1 Dateneingabe'!$H2</f>
        <v>0</v>
      </c>
      <c r="K431" s="217">
        <f>'3.2.1 Dateneingabe'!$I2</f>
        <v>0</v>
      </c>
      <c r="L431" s="236">
        <f>'3.2.1 Dateneingabe'!$J2</f>
        <v>0</v>
      </c>
      <c r="M431" s="236">
        <f>'3.2.1 Dateneingabe'!$K2</f>
        <v>0</v>
      </c>
      <c r="N431" s="236">
        <f>'3.2.1 Dateneingabe'!$L2</f>
        <v>0</v>
      </c>
      <c r="O431" s="216">
        <f>'3.2.1 Dateneingabe'!$M2</f>
        <v>0</v>
      </c>
      <c r="P431" s="216">
        <f>'3.2.1 Dateneingabe'!$N2</f>
        <v>0</v>
      </c>
    </row>
    <row r="432" spans="2:16" ht="14.25">
      <c r="B432" s="216">
        <f>'1 Unternehmensangaben'!$A$12</f>
        <v>0</v>
      </c>
      <c r="C432" s="217">
        <f>'3.2.1 Dateneingabe'!$A$2</f>
        <v>2023</v>
      </c>
      <c r="D432" s="216">
        <f>'3.2.1 Dateneingabe'!$B3</f>
        <v>0</v>
      </c>
      <c r="E432" s="209">
        <f>'3.2.1 Dateneingabe'!$C3</f>
        <v>0</v>
      </c>
      <c r="F432" s="209">
        <f>'3.2.1 Dateneingabe'!$D3</f>
        <v>0</v>
      </c>
      <c r="G432" s="216">
        <f>'3.2.1 Dateneingabe'!$E3</f>
        <v>0</v>
      </c>
      <c r="H432" s="217">
        <f>'3.2.1 Dateneingabe'!$F3</f>
        <v>0</v>
      </c>
      <c r="I432" s="217">
        <f>'3.2.1 Dateneingabe'!$G3</f>
        <v>0</v>
      </c>
      <c r="J432" s="217">
        <f>'3.2.1 Dateneingabe'!$H3</f>
        <v>0</v>
      </c>
      <c r="K432" s="217">
        <f>'3.2.1 Dateneingabe'!$I3</f>
        <v>0</v>
      </c>
      <c r="L432" s="236">
        <f>'3.2.1 Dateneingabe'!$J3</f>
        <v>0</v>
      </c>
      <c r="M432" s="236">
        <f>'3.2.1 Dateneingabe'!$K3</f>
        <v>0</v>
      </c>
      <c r="N432" s="236">
        <f>'3.2.1 Dateneingabe'!$L3</f>
        <v>0</v>
      </c>
      <c r="O432" s="216">
        <f>'3.2.1 Dateneingabe'!$M3</f>
        <v>0</v>
      </c>
      <c r="P432" s="216">
        <f>'3.2.1 Dateneingabe'!$N3</f>
        <v>0</v>
      </c>
    </row>
    <row r="433" spans="2:16" ht="14.25">
      <c r="B433" s="216">
        <f>'1 Unternehmensangaben'!$A$12</f>
        <v>0</v>
      </c>
      <c r="C433" s="217">
        <f>'3.2.1 Dateneingabe'!$A$2</f>
        <v>2023</v>
      </c>
      <c r="D433" s="216">
        <f>'3.2.1 Dateneingabe'!$B4</f>
        <v>0</v>
      </c>
      <c r="E433" s="209">
        <f>'3.2.1 Dateneingabe'!$C4</f>
        <v>0</v>
      </c>
      <c r="F433" s="209">
        <f>'3.2.1 Dateneingabe'!$D4</f>
        <v>0</v>
      </c>
      <c r="G433" s="216">
        <f>'3.2.1 Dateneingabe'!$E4</f>
        <v>0</v>
      </c>
      <c r="H433" s="217">
        <f>'3.2.1 Dateneingabe'!$F4</f>
        <v>0</v>
      </c>
      <c r="I433" s="217">
        <f>'3.2.1 Dateneingabe'!$G4</f>
        <v>0</v>
      </c>
      <c r="J433" s="217">
        <f>'3.2.1 Dateneingabe'!$H4</f>
        <v>0</v>
      </c>
      <c r="K433" s="217">
        <f>'3.2.1 Dateneingabe'!$I4</f>
        <v>0</v>
      </c>
      <c r="L433" s="236">
        <f>'3.2.1 Dateneingabe'!$J4</f>
        <v>0</v>
      </c>
      <c r="M433" s="236">
        <f>'3.2.1 Dateneingabe'!$K4</f>
        <v>0</v>
      </c>
      <c r="N433" s="236">
        <f>'3.2.1 Dateneingabe'!$L4</f>
        <v>0</v>
      </c>
      <c r="O433" s="216">
        <f>'3.2.1 Dateneingabe'!$M4</f>
        <v>0</v>
      </c>
      <c r="P433" s="216">
        <f>'3.2.1 Dateneingabe'!$N4</f>
        <v>0</v>
      </c>
    </row>
    <row r="434" spans="2:16" ht="14.25">
      <c r="B434" s="216">
        <f>'1 Unternehmensangaben'!$A$12</f>
        <v>0</v>
      </c>
      <c r="C434" s="217">
        <f>'3.2.1 Dateneingabe'!$A$2</f>
        <v>2023</v>
      </c>
      <c r="D434" s="216">
        <f>'3.2.1 Dateneingabe'!$B5</f>
        <v>0</v>
      </c>
      <c r="E434" s="209">
        <f>'3.2.1 Dateneingabe'!$C5</f>
        <v>0</v>
      </c>
      <c r="F434" s="209">
        <f>'3.2.1 Dateneingabe'!$D5</f>
        <v>0</v>
      </c>
      <c r="G434" s="216">
        <f>'3.2.1 Dateneingabe'!$E5</f>
        <v>0</v>
      </c>
      <c r="H434" s="217">
        <f>'3.2.1 Dateneingabe'!$F5</f>
        <v>0</v>
      </c>
      <c r="I434" s="217">
        <f>'3.2.1 Dateneingabe'!$G5</f>
        <v>0</v>
      </c>
      <c r="J434" s="217">
        <f>'3.2.1 Dateneingabe'!$H5</f>
        <v>0</v>
      </c>
      <c r="K434" s="217">
        <f>'3.2.1 Dateneingabe'!$I5</f>
        <v>0</v>
      </c>
      <c r="L434" s="236">
        <f>'3.2.1 Dateneingabe'!$J5</f>
        <v>0</v>
      </c>
      <c r="M434" s="236">
        <f>'3.2.1 Dateneingabe'!$K5</f>
        <v>0</v>
      </c>
      <c r="N434" s="236">
        <f>'3.2.1 Dateneingabe'!$L5</f>
        <v>0</v>
      </c>
      <c r="O434" s="216">
        <f>'3.2.1 Dateneingabe'!$M5</f>
        <v>0</v>
      </c>
      <c r="P434" s="216">
        <f>'3.2.1 Dateneingabe'!$N5</f>
        <v>0</v>
      </c>
    </row>
    <row r="435" spans="2:16" ht="14.25">
      <c r="B435" s="216">
        <f>'1 Unternehmensangaben'!$A$12</f>
        <v>0</v>
      </c>
      <c r="C435" s="217">
        <f>'3.2.1 Dateneingabe'!$A$2</f>
        <v>2023</v>
      </c>
      <c r="D435" s="216">
        <f>'3.2.1 Dateneingabe'!$B6</f>
        <v>0</v>
      </c>
      <c r="E435" s="209">
        <f>'3.2.1 Dateneingabe'!$C6</f>
        <v>0</v>
      </c>
      <c r="F435" s="209">
        <f>'3.2.1 Dateneingabe'!$D6</f>
        <v>0</v>
      </c>
      <c r="G435" s="216">
        <f>'3.2.1 Dateneingabe'!$E6</f>
        <v>0</v>
      </c>
      <c r="H435" s="217">
        <f>'3.2.1 Dateneingabe'!$F6</f>
        <v>0</v>
      </c>
      <c r="I435" s="217">
        <f>'3.2.1 Dateneingabe'!$G6</f>
        <v>0</v>
      </c>
      <c r="J435" s="217">
        <f>'3.2.1 Dateneingabe'!$H6</f>
        <v>0</v>
      </c>
      <c r="K435" s="217">
        <f>'3.2.1 Dateneingabe'!$I6</f>
        <v>0</v>
      </c>
      <c r="L435" s="236">
        <f>'3.2.1 Dateneingabe'!$J6</f>
        <v>0</v>
      </c>
      <c r="M435" s="236">
        <f>'3.2.1 Dateneingabe'!$K6</f>
        <v>0</v>
      </c>
      <c r="N435" s="236">
        <f>'3.2.1 Dateneingabe'!$L6</f>
        <v>0</v>
      </c>
      <c r="O435" s="216">
        <f>'3.2.1 Dateneingabe'!$M6</f>
        <v>0</v>
      </c>
      <c r="P435" s="216">
        <f>'3.2.1 Dateneingabe'!$N6</f>
        <v>0</v>
      </c>
    </row>
    <row r="436" spans="2:16" ht="14.25">
      <c r="B436" s="216">
        <f>'1 Unternehmensangaben'!$A$12</f>
        <v>0</v>
      </c>
      <c r="C436" s="217">
        <f>'3.2.1 Dateneingabe'!$A$2</f>
        <v>2023</v>
      </c>
      <c r="D436" s="216">
        <f>'3.2.1 Dateneingabe'!$B7</f>
        <v>0</v>
      </c>
      <c r="E436" s="209">
        <f>'3.2.1 Dateneingabe'!$C7</f>
        <v>0</v>
      </c>
      <c r="F436" s="209">
        <f>'3.2.1 Dateneingabe'!$D7</f>
        <v>0</v>
      </c>
      <c r="G436" s="216">
        <f>'3.2.1 Dateneingabe'!$E7</f>
        <v>0</v>
      </c>
      <c r="H436" s="217">
        <f>'3.2.1 Dateneingabe'!$F7</f>
        <v>0</v>
      </c>
      <c r="I436" s="217">
        <f>'3.2.1 Dateneingabe'!$G7</f>
        <v>0</v>
      </c>
      <c r="J436" s="217">
        <f>'3.2.1 Dateneingabe'!$H7</f>
        <v>0</v>
      </c>
      <c r="K436" s="217">
        <f>'3.2.1 Dateneingabe'!$I7</f>
        <v>0</v>
      </c>
      <c r="L436" s="236">
        <f>'3.2.1 Dateneingabe'!$J7</f>
        <v>0</v>
      </c>
      <c r="M436" s="236">
        <f>'3.2.1 Dateneingabe'!$K7</f>
        <v>0</v>
      </c>
      <c r="N436" s="236">
        <f>'3.2.1 Dateneingabe'!$L7</f>
        <v>0</v>
      </c>
      <c r="O436" s="216">
        <f>'3.2.1 Dateneingabe'!$M7</f>
        <v>0</v>
      </c>
      <c r="P436" s="216">
        <f>'3.2.1 Dateneingabe'!$N7</f>
        <v>0</v>
      </c>
    </row>
    <row r="437" spans="2:16" ht="14.25">
      <c r="B437" s="216">
        <f>'1 Unternehmensangaben'!$A$12</f>
        <v>0</v>
      </c>
      <c r="C437" s="217">
        <f>'3.2.1 Dateneingabe'!$A$2</f>
        <v>2023</v>
      </c>
      <c r="D437" s="216">
        <f>'3.2.1 Dateneingabe'!$B8</f>
        <v>0</v>
      </c>
      <c r="E437" s="209">
        <f>'3.2.1 Dateneingabe'!$C8</f>
        <v>0</v>
      </c>
      <c r="F437" s="209">
        <f>'3.2.1 Dateneingabe'!$D8</f>
        <v>0</v>
      </c>
      <c r="G437" s="216">
        <f>'3.2.1 Dateneingabe'!$E8</f>
        <v>0</v>
      </c>
      <c r="H437" s="217">
        <f>'3.2.1 Dateneingabe'!$F8</f>
        <v>0</v>
      </c>
      <c r="I437" s="217">
        <f>'3.2.1 Dateneingabe'!$G8</f>
        <v>0</v>
      </c>
      <c r="J437" s="217">
        <f>'3.2.1 Dateneingabe'!$H8</f>
        <v>0</v>
      </c>
      <c r="K437" s="217">
        <f>'3.2.1 Dateneingabe'!$I8</f>
        <v>0</v>
      </c>
      <c r="L437" s="236">
        <f>'3.2.1 Dateneingabe'!$J8</f>
        <v>0</v>
      </c>
      <c r="M437" s="236">
        <f>'3.2.1 Dateneingabe'!$K8</f>
        <v>0</v>
      </c>
      <c r="N437" s="236">
        <f>'3.2.1 Dateneingabe'!$L8</f>
        <v>0</v>
      </c>
      <c r="O437" s="216">
        <f>'3.2.1 Dateneingabe'!$M8</f>
        <v>0</v>
      </c>
      <c r="P437" s="216">
        <f>'3.2.1 Dateneingabe'!$N8</f>
        <v>0</v>
      </c>
    </row>
    <row r="438" spans="2:16" ht="14.25">
      <c r="B438" s="216">
        <f>'1 Unternehmensangaben'!$A$12</f>
        <v>0</v>
      </c>
      <c r="C438" s="217">
        <f>'3.2.1 Dateneingabe'!$A$2</f>
        <v>2023</v>
      </c>
      <c r="D438" s="216">
        <f>'3.2.1 Dateneingabe'!$B9</f>
        <v>0</v>
      </c>
      <c r="E438" s="209">
        <f>'3.2.1 Dateneingabe'!$C9</f>
        <v>0</v>
      </c>
      <c r="F438" s="209">
        <f>'3.2.1 Dateneingabe'!$D9</f>
        <v>0</v>
      </c>
      <c r="G438" s="216">
        <f>'3.2.1 Dateneingabe'!$E9</f>
        <v>0</v>
      </c>
      <c r="H438" s="217">
        <f>'3.2.1 Dateneingabe'!$F9</f>
        <v>0</v>
      </c>
      <c r="I438" s="217">
        <f>'3.2.1 Dateneingabe'!$G9</f>
        <v>0</v>
      </c>
      <c r="J438" s="217">
        <f>'3.2.1 Dateneingabe'!$H9</f>
        <v>0</v>
      </c>
      <c r="K438" s="217">
        <f>'3.2.1 Dateneingabe'!$I9</f>
        <v>0</v>
      </c>
      <c r="L438" s="236">
        <f>'3.2.1 Dateneingabe'!$J9</f>
        <v>0</v>
      </c>
      <c r="M438" s="236">
        <f>'3.2.1 Dateneingabe'!$K9</f>
        <v>0</v>
      </c>
      <c r="N438" s="236">
        <f>'3.2.1 Dateneingabe'!$L9</f>
        <v>0</v>
      </c>
      <c r="O438" s="216">
        <f>'3.2.1 Dateneingabe'!$M9</f>
        <v>0</v>
      </c>
      <c r="P438" s="216">
        <f>'3.2.1 Dateneingabe'!$N9</f>
        <v>0</v>
      </c>
    </row>
    <row r="439" spans="2:16" ht="14.25">
      <c r="B439" s="216">
        <f>'1 Unternehmensangaben'!$A$12</f>
        <v>0</v>
      </c>
      <c r="C439" s="217">
        <f>'3.2.1 Dateneingabe'!$A$2</f>
        <v>2023</v>
      </c>
      <c r="D439" s="216">
        <f>'3.2.1 Dateneingabe'!$B10</f>
        <v>0</v>
      </c>
      <c r="E439" s="209">
        <f>'3.2.1 Dateneingabe'!$C10</f>
        <v>0</v>
      </c>
      <c r="F439" s="209">
        <f>'3.2.1 Dateneingabe'!$D10</f>
        <v>0</v>
      </c>
      <c r="G439" s="216">
        <f>'3.2.1 Dateneingabe'!$E10</f>
        <v>0</v>
      </c>
      <c r="H439" s="217">
        <f>'3.2.1 Dateneingabe'!$F10</f>
        <v>0</v>
      </c>
      <c r="I439" s="217">
        <f>'3.2.1 Dateneingabe'!$G10</f>
        <v>0</v>
      </c>
      <c r="J439" s="217">
        <f>'3.2.1 Dateneingabe'!$H10</f>
        <v>0</v>
      </c>
      <c r="K439" s="217">
        <f>'3.2.1 Dateneingabe'!$I10</f>
        <v>0</v>
      </c>
      <c r="L439" s="236">
        <f>'3.2.1 Dateneingabe'!$J10</f>
        <v>0</v>
      </c>
      <c r="M439" s="236">
        <f>'3.2.1 Dateneingabe'!$K10</f>
        <v>0</v>
      </c>
      <c r="N439" s="236">
        <f>'3.2.1 Dateneingabe'!$L10</f>
        <v>0</v>
      </c>
      <c r="O439" s="216">
        <f>'3.2.1 Dateneingabe'!$M10</f>
        <v>0</v>
      </c>
      <c r="P439" s="216">
        <f>'3.2.1 Dateneingabe'!$N10</f>
        <v>0</v>
      </c>
    </row>
    <row r="440" spans="2:16" ht="14.25">
      <c r="B440" s="216">
        <f>'1 Unternehmensangaben'!$A$12</f>
        <v>0</v>
      </c>
      <c r="C440" s="217">
        <f>'3.2.1 Dateneingabe'!$A$2</f>
        <v>2023</v>
      </c>
      <c r="D440" s="216">
        <f>'3.2.1 Dateneingabe'!$B11</f>
        <v>0</v>
      </c>
      <c r="E440" s="209">
        <f>'3.2.1 Dateneingabe'!$C11</f>
        <v>0</v>
      </c>
      <c r="F440" s="209">
        <f>'3.2.1 Dateneingabe'!$D11</f>
        <v>0</v>
      </c>
      <c r="G440" s="216">
        <f>'3.2.1 Dateneingabe'!$E11</f>
        <v>0</v>
      </c>
      <c r="H440" s="217">
        <f>'3.2.1 Dateneingabe'!$F11</f>
        <v>0</v>
      </c>
      <c r="I440" s="217">
        <f>'3.2.1 Dateneingabe'!$G11</f>
        <v>0</v>
      </c>
      <c r="J440" s="217">
        <f>'3.2.1 Dateneingabe'!$H11</f>
        <v>0</v>
      </c>
      <c r="K440" s="217">
        <f>'3.2.1 Dateneingabe'!$I11</f>
        <v>0</v>
      </c>
      <c r="L440" s="236">
        <f>'3.2.1 Dateneingabe'!$J11</f>
        <v>0</v>
      </c>
      <c r="M440" s="236">
        <f>'3.2.1 Dateneingabe'!$K11</f>
        <v>0</v>
      </c>
      <c r="N440" s="236">
        <f>'3.2.1 Dateneingabe'!$L11</f>
        <v>0</v>
      </c>
      <c r="O440" s="216">
        <f>'3.2.1 Dateneingabe'!$M11</f>
        <v>0</v>
      </c>
      <c r="P440" s="216">
        <f>'3.2.1 Dateneingabe'!$N11</f>
        <v>0</v>
      </c>
    </row>
    <row r="441" spans="2:16" ht="14.25">
      <c r="B441" s="216">
        <f>'1 Unternehmensangaben'!$A$12</f>
        <v>0</v>
      </c>
      <c r="C441" s="217">
        <f>'3.2.1 Dateneingabe'!$A$2</f>
        <v>2023</v>
      </c>
      <c r="D441" s="216">
        <f>'3.2.1 Dateneingabe'!$B12</f>
        <v>0</v>
      </c>
      <c r="E441" s="209">
        <f>'3.2.1 Dateneingabe'!$C12</f>
        <v>0</v>
      </c>
      <c r="F441" s="209">
        <f>'3.2.1 Dateneingabe'!$D12</f>
        <v>0</v>
      </c>
      <c r="G441" s="216">
        <f>'3.2.1 Dateneingabe'!$E12</f>
        <v>0</v>
      </c>
      <c r="H441" s="217">
        <f>'3.2.1 Dateneingabe'!$F12</f>
        <v>0</v>
      </c>
      <c r="I441" s="217">
        <f>'3.2.1 Dateneingabe'!$G12</f>
        <v>0</v>
      </c>
      <c r="J441" s="217">
        <f>'3.2.1 Dateneingabe'!$H12</f>
        <v>0</v>
      </c>
      <c r="K441" s="217">
        <f>'3.2.1 Dateneingabe'!$I12</f>
        <v>0</v>
      </c>
      <c r="L441" s="236">
        <f>'3.2.1 Dateneingabe'!$J12</f>
        <v>0</v>
      </c>
      <c r="M441" s="236">
        <f>'3.2.1 Dateneingabe'!$K12</f>
        <v>0</v>
      </c>
      <c r="N441" s="236">
        <f>'3.2.1 Dateneingabe'!$L12</f>
        <v>0</v>
      </c>
      <c r="O441" s="216">
        <f>'3.2.1 Dateneingabe'!$M12</f>
        <v>0</v>
      </c>
      <c r="P441" s="216">
        <f>'3.2.1 Dateneingabe'!$N12</f>
        <v>0</v>
      </c>
    </row>
    <row r="442" spans="2:16" ht="14.25">
      <c r="B442" s="216">
        <f>'1 Unternehmensangaben'!$A$12</f>
        <v>0</v>
      </c>
      <c r="C442" s="217">
        <f>'3.2.1 Dateneingabe'!$A$2</f>
        <v>2023</v>
      </c>
      <c r="D442" s="216">
        <f>'3.2.1 Dateneingabe'!$B13</f>
        <v>0</v>
      </c>
      <c r="E442" s="209">
        <f>'3.2.1 Dateneingabe'!$C13</f>
        <v>0</v>
      </c>
      <c r="F442" s="209">
        <f>'3.2.1 Dateneingabe'!$D13</f>
        <v>0</v>
      </c>
      <c r="G442" s="216">
        <f>'3.2.1 Dateneingabe'!$E13</f>
        <v>0</v>
      </c>
      <c r="H442" s="217">
        <f>'3.2.1 Dateneingabe'!$F13</f>
        <v>0</v>
      </c>
      <c r="I442" s="217">
        <f>'3.2.1 Dateneingabe'!$G13</f>
        <v>0</v>
      </c>
      <c r="J442" s="217">
        <f>'3.2.1 Dateneingabe'!$H13</f>
        <v>0</v>
      </c>
      <c r="K442" s="217">
        <f>'3.2.1 Dateneingabe'!$I13</f>
        <v>0</v>
      </c>
      <c r="L442" s="236">
        <f>'3.2.1 Dateneingabe'!$J13</f>
        <v>0</v>
      </c>
      <c r="M442" s="236">
        <f>'3.2.1 Dateneingabe'!$K13</f>
        <v>0</v>
      </c>
      <c r="N442" s="236">
        <f>'3.2.1 Dateneingabe'!$L13</f>
        <v>0</v>
      </c>
      <c r="O442" s="216">
        <f>'3.2.1 Dateneingabe'!$M13</f>
        <v>0</v>
      </c>
      <c r="P442" s="216">
        <f>'3.2.1 Dateneingabe'!$N13</f>
        <v>0</v>
      </c>
    </row>
    <row r="443" spans="2:16" ht="14.25">
      <c r="B443" s="216">
        <f>'1 Unternehmensangaben'!$A$12</f>
        <v>0</v>
      </c>
      <c r="C443" s="217">
        <f>'3.2.1 Dateneingabe'!$A$2</f>
        <v>2023</v>
      </c>
      <c r="D443" s="216">
        <f>'3.2.1 Dateneingabe'!$B14</f>
        <v>0</v>
      </c>
      <c r="E443" s="209">
        <f>'3.2.1 Dateneingabe'!$C14</f>
        <v>0</v>
      </c>
      <c r="F443" s="209">
        <f>'3.2.1 Dateneingabe'!$D14</f>
        <v>0</v>
      </c>
      <c r="G443" s="216">
        <f>'3.2.1 Dateneingabe'!$E14</f>
        <v>0</v>
      </c>
      <c r="H443" s="217">
        <f>'3.2.1 Dateneingabe'!$F14</f>
        <v>0</v>
      </c>
      <c r="I443" s="217">
        <f>'3.2.1 Dateneingabe'!$G14</f>
        <v>0</v>
      </c>
      <c r="J443" s="217">
        <f>'3.2.1 Dateneingabe'!$H14</f>
        <v>0</v>
      </c>
      <c r="K443" s="217">
        <f>'3.2.1 Dateneingabe'!$I14</f>
        <v>0</v>
      </c>
      <c r="L443" s="236">
        <f>'3.2.1 Dateneingabe'!$J14</f>
        <v>0</v>
      </c>
      <c r="M443" s="236">
        <f>'3.2.1 Dateneingabe'!$K14</f>
        <v>0</v>
      </c>
      <c r="N443" s="236">
        <f>'3.2.1 Dateneingabe'!$L14</f>
        <v>0</v>
      </c>
      <c r="O443" s="216">
        <f>'3.2.1 Dateneingabe'!$M14</f>
        <v>0</v>
      </c>
      <c r="P443" s="216">
        <f>'3.2.1 Dateneingabe'!$N14</f>
        <v>0</v>
      </c>
    </row>
    <row r="444" spans="2:16" ht="14.25">
      <c r="B444" s="216">
        <f>'1 Unternehmensangaben'!$A$12</f>
        <v>0</v>
      </c>
      <c r="C444" s="217">
        <f>'3.2.1 Dateneingabe'!$A$2</f>
        <v>2023</v>
      </c>
      <c r="D444" s="216">
        <f>'3.2.1 Dateneingabe'!$B15</f>
        <v>0</v>
      </c>
      <c r="E444" s="209">
        <f>'3.2.1 Dateneingabe'!$C15</f>
        <v>0</v>
      </c>
      <c r="F444" s="209">
        <f>'3.2.1 Dateneingabe'!$D15</f>
        <v>0</v>
      </c>
      <c r="G444" s="216">
        <f>'3.2.1 Dateneingabe'!$E15</f>
        <v>0</v>
      </c>
      <c r="H444" s="217">
        <f>'3.2.1 Dateneingabe'!$F15</f>
        <v>0</v>
      </c>
      <c r="I444" s="217">
        <f>'3.2.1 Dateneingabe'!$G15</f>
        <v>0</v>
      </c>
      <c r="J444" s="217">
        <f>'3.2.1 Dateneingabe'!$H15</f>
        <v>0</v>
      </c>
      <c r="K444" s="217">
        <f>'3.2.1 Dateneingabe'!$I15</f>
        <v>0</v>
      </c>
      <c r="L444" s="236">
        <f>'3.2.1 Dateneingabe'!$J15</f>
        <v>0</v>
      </c>
      <c r="M444" s="236">
        <f>'3.2.1 Dateneingabe'!$K15</f>
        <v>0</v>
      </c>
      <c r="N444" s="236">
        <f>'3.2.1 Dateneingabe'!$L15</f>
        <v>0</v>
      </c>
      <c r="O444" s="216">
        <f>'3.2.1 Dateneingabe'!$M15</f>
        <v>0</v>
      </c>
      <c r="P444" s="216">
        <f>'3.2.1 Dateneingabe'!$N15</f>
        <v>0</v>
      </c>
    </row>
    <row r="445" spans="2:16" ht="14.25">
      <c r="B445" s="216">
        <f>'1 Unternehmensangaben'!$A$12</f>
        <v>0</v>
      </c>
      <c r="C445" s="217">
        <f>'3.2.1 Dateneingabe'!$A$2</f>
        <v>2023</v>
      </c>
      <c r="D445" s="216">
        <f>'3.2.1 Dateneingabe'!$B16</f>
        <v>0</v>
      </c>
      <c r="E445" s="209">
        <f>'3.2.1 Dateneingabe'!$C16</f>
        <v>0</v>
      </c>
      <c r="F445" s="209">
        <f>'3.2.1 Dateneingabe'!$D16</f>
        <v>0</v>
      </c>
      <c r="G445" s="216">
        <f>'3.2.1 Dateneingabe'!$E16</f>
        <v>0</v>
      </c>
      <c r="H445" s="217">
        <f>'3.2.1 Dateneingabe'!$F16</f>
        <v>0</v>
      </c>
      <c r="I445" s="217">
        <f>'3.2.1 Dateneingabe'!$G16</f>
        <v>0</v>
      </c>
      <c r="J445" s="217">
        <f>'3.2.1 Dateneingabe'!$H16</f>
        <v>0</v>
      </c>
      <c r="K445" s="217">
        <f>'3.2.1 Dateneingabe'!$I16</f>
        <v>0</v>
      </c>
      <c r="L445" s="236">
        <f>'3.2.1 Dateneingabe'!$J16</f>
        <v>0</v>
      </c>
      <c r="M445" s="236">
        <f>'3.2.1 Dateneingabe'!$K16</f>
        <v>0</v>
      </c>
      <c r="N445" s="236">
        <f>'3.2.1 Dateneingabe'!$L16</f>
        <v>0</v>
      </c>
      <c r="O445" s="216">
        <f>'3.2.1 Dateneingabe'!$M16</f>
        <v>0</v>
      </c>
      <c r="P445" s="216">
        <f>'3.2.1 Dateneingabe'!$N16</f>
        <v>0</v>
      </c>
    </row>
    <row r="446" spans="2:16" ht="14.25">
      <c r="B446" s="216">
        <f>'1 Unternehmensangaben'!$A$12</f>
        <v>0</v>
      </c>
      <c r="C446" s="217">
        <f>'3.2.1 Dateneingabe'!$A$2</f>
        <v>2023</v>
      </c>
      <c r="D446" s="216">
        <f>'3.2.1 Dateneingabe'!$B17</f>
        <v>0</v>
      </c>
      <c r="E446" s="209">
        <f>'3.2.1 Dateneingabe'!$C17</f>
        <v>0</v>
      </c>
      <c r="F446" s="209">
        <f>'3.2.1 Dateneingabe'!$D17</f>
        <v>0</v>
      </c>
      <c r="G446" s="216">
        <f>'3.2.1 Dateneingabe'!$E17</f>
        <v>0</v>
      </c>
      <c r="H446" s="217">
        <f>'3.2.1 Dateneingabe'!$F17</f>
        <v>0</v>
      </c>
      <c r="I446" s="217">
        <f>'3.2.1 Dateneingabe'!$G17</f>
        <v>0</v>
      </c>
      <c r="J446" s="217">
        <f>'3.2.1 Dateneingabe'!$H17</f>
        <v>0</v>
      </c>
      <c r="K446" s="217">
        <f>'3.2.1 Dateneingabe'!$I17</f>
        <v>0</v>
      </c>
      <c r="L446" s="236">
        <f>'3.2.1 Dateneingabe'!$J17</f>
        <v>0</v>
      </c>
      <c r="M446" s="236">
        <f>'3.2.1 Dateneingabe'!$K17</f>
        <v>0</v>
      </c>
      <c r="N446" s="236">
        <f>'3.2.1 Dateneingabe'!$L17</f>
        <v>0</v>
      </c>
      <c r="O446" s="216">
        <f>'3.2.1 Dateneingabe'!$M17</f>
        <v>0</v>
      </c>
      <c r="P446" s="216">
        <f>'3.2.1 Dateneingabe'!$N17</f>
        <v>0</v>
      </c>
    </row>
    <row r="447" spans="2:16" ht="14.25">
      <c r="B447" s="216">
        <f>'1 Unternehmensangaben'!$A$12</f>
        <v>0</v>
      </c>
      <c r="C447" s="217">
        <f>'3.2.1 Dateneingabe'!$A$2</f>
        <v>2023</v>
      </c>
      <c r="D447" s="216">
        <f>'3.2.1 Dateneingabe'!$B18</f>
        <v>0</v>
      </c>
      <c r="E447" s="209">
        <f>'3.2.1 Dateneingabe'!$C18</f>
        <v>0</v>
      </c>
      <c r="F447" s="209">
        <f>'3.2.1 Dateneingabe'!$D18</f>
        <v>0</v>
      </c>
      <c r="G447" s="216">
        <f>'3.2.1 Dateneingabe'!$E18</f>
        <v>0</v>
      </c>
      <c r="H447" s="217">
        <f>'3.2.1 Dateneingabe'!$F18</f>
        <v>0</v>
      </c>
      <c r="I447" s="217">
        <f>'3.2.1 Dateneingabe'!$G18</f>
        <v>0</v>
      </c>
      <c r="J447" s="217">
        <f>'3.2.1 Dateneingabe'!$H18</f>
        <v>0</v>
      </c>
      <c r="K447" s="217">
        <f>'3.2.1 Dateneingabe'!$I18</f>
        <v>0</v>
      </c>
      <c r="L447" s="236">
        <f>'3.2.1 Dateneingabe'!$J18</f>
        <v>0</v>
      </c>
      <c r="M447" s="236">
        <f>'3.2.1 Dateneingabe'!$K18</f>
        <v>0</v>
      </c>
      <c r="N447" s="236">
        <f>'3.2.1 Dateneingabe'!$L18</f>
        <v>0</v>
      </c>
      <c r="O447" s="216">
        <f>'3.2.1 Dateneingabe'!$M18</f>
        <v>0</v>
      </c>
      <c r="P447" s="216">
        <f>'3.2.1 Dateneingabe'!$N18</f>
        <v>0</v>
      </c>
    </row>
    <row r="448" spans="2:16" ht="14.25">
      <c r="B448" s="216">
        <f>'1 Unternehmensangaben'!$A$12</f>
        <v>0</v>
      </c>
      <c r="C448" s="217">
        <f>'3.2.1 Dateneingabe'!$A$2</f>
        <v>2023</v>
      </c>
      <c r="D448" s="216">
        <f>'3.2.1 Dateneingabe'!$B19</f>
        <v>0</v>
      </c>
      <c r="E448" s="209">
        <f>'3.2.1 Dateneingabe'!$C19</f>
        <v>0</v>
      </c>
      <c r="F448" s="209">
        <f>'3.2.1 Dateneingabe'!$D19</f>
        <v>0</v>
      </c>
      <c r="G448" s="216">
        <f>'3.2.1 Dateneingabe'!$E19</f>
        <v>0</v>
      </c>
      <c r="H448" s="217">
        <f>'3.2.1 Dateneingabe'!$F19</f>
        <v>0</v>
      </c>
      <c r="I448" s="217">
        <f>'3.2.1 Dateneingabe'!$G19</f>
        <v>0</v>
      </c>
      <c r="J448" s="217">
        <f>'3.2.1 Dateneingabe'!$H19</f>
        <v>0</v>
      </c>
      <c r="K448" s="217">
        <f>'3.2.1 Dateneingabe'!$I19</f>
        <v>0</v>
      </c>
      <c r="L448" s="236">
        <f>'3.2.1 Dateneingabe'!$J19</f>
        <v>0</v>
      </c>
      <c r="M448" s="236">
        <f>'3.2.1 Dateneingabe'!$K19</f>
        <v>0</v>
      </c>
      <c r="N448" s="236">
        <f>'3.2.1 Dateneingabe'!$L19</f>
        <v>0</v>
      </c>
      <c r="O448" s="216">
        <f>'3.2.1 Dateneingabe'!$M19</f>
        <v>0</v>
      </c>
      <c r="P448" s="216">
        <f>'3.2.1 Dateneingabe'!$N19</f>
        <v>0</v>
      </c>
    </row>
    <row r="449" spans="2:16" ht="14.25">
      <c r="B449" s="216">
        <f>'1 Unternehmensangaben'!$A$12</f>
        <v>0</v>
      </c>
      <c r="C449" s="217">
        <f>'3.2.1 Dateneingabe'!$A$2</f>
        <v>2023</v>
      </c>
      <c r="D449" s="216">
        <f>'3.2.1 Dateneingabe'!$B20</f>
        <v>0</v>
      </c>
      <c r="E449" s="209">
        <f>'3.2.1 Dateneingabe'!$C20</f>
        <v>0</v>
      </c>
      <c r="F449" s="209">
        <f>'3.2.1 Dateneingabe'!$D20</f>
        <v>0</v>
      </c>
      <c r="G449" s="216">
        <f>'3.2.1 Dateneingabe'!$E20</f>
        <v>0</v>
      </c>
      <c r="H449" s="217">
        <f>'3.2.1 Dateneingabe'!$F20</f>
        <v>0</v>
      </c>
      <c r="I449" s="217">
        <f>'3.2.1 Dateneingabe'!$G20</f>
        <v>0</v>
      </c>
      <c r="J449" s="217">
        <f>'3.2.1 Dateneingabe'!$H20</f>
        <v>0</v>
      </c>
      <c r="K449" s="217">
        <f>'3.2.1 Dateneingabe'!$I20</f>
        <v>0</v>
      </c>
      <c r="L449" s="236">
        <f>'3.2.1 Dateneingabe'!$J20</f>
        <v>0</v>
      </c>
      <c r="M449" s="236">
        <f>'3.2.1 Dateneingabe'!$K20</f>
        <v>0</v>
      </c>
      <c r="N449" s="236">
        <f>'3.2.1 Dateneingabe'!$L20</f>
        <v>0</v>
      </c>
      <c r="O449" s="216">
        <f>'3.2.1 Dateneingabe'!$M20</f>
        <v>0</v>
      </c>
      <c r="P449" s="216">
        <f>'3.2.1 Dateneingabe'!$N20</f>
        <v>0</v>
      </c>
    </row>
    <row r="450" spans="2:16" ht="14.25">
      <c r="B450" s="216">
        <f>'1 Unternehmensangaben'!$A$12</f>
        <v>0</v>
      </c>
      <c r="C450" s="217">
        <f>'3.2.1 Dateneingabe'!$A$2</f>
        <v>2023</v>
      </c>
      <c r="D450" s="216">
        <f>'3.2.1 Dateneingabe'!$B21</f>
        <v>0</v>
      </c>
      <c r="E450" s="209">
        <f>'3.2.1 Dateneingabe'!$C21</f>
        <v>0</v>
      </c>
      <c r="F450" s="209">
        <f>'3.2.1 Dateneingabe'!$D21</f>
        <v>0</v>
      </c>
      <c r="G450" s="216">
        <f>'3.2.1 Dateneingabe'!$E21</f>
        <v>0</v>
      </c>
      <c r="H450" s="217">
        <f>'3.2.1 Dateneingabe'!$F21</f>
        <v>0</v>
      </c>
      <c r="I450" s="217">
        <f>'3.2.1 Dateneingabe'!$G21</f>
        <v>0</v>
      </c>
      <c r="J450" s="217">
        <f>'3.2.1 Dateneingabe'!$H21</f>
        <v>0</v>
      </c>
      <c r="K450" s="217">
        <f>'3.2.1 Dateneingabe'!$I21</f>
        <v>0</v>
      </c>
      <c r="L450" s="236">
        <f>'3.2.1 Dateneingabe'!$J21</f>
        <v>0</v>
      </c>
      <c r="M450" s="236">
        <f>'3.2.1 Dateneingabe'!$K21</f>
        <v>0</v>
      </c>
      <c r="N450" s="236">
        <f>'3.2.1 Dateneingabe'!$L21</f>
        <v>0</v>
      </c>
      <c r="O450" s="216">
        <f>'3.2.1 Dateneingabe'!$M21</f>
        <v>0</v>
      </c>
      <c r="P450" s="216">
        <f>'3.2.1 Dateneingabe'!$N21</f>
        <v>0</v>
      </c>
    </row>
    <row r="451" spans="2:16" ht="14.25">
      <c r="B451" s="216">
        <f>'1 Unternehmensangaben'!$A$12</f>
        <v>0</v>
      </c>
      <c r="C451" s="217">
        <f>'3.2.1 Dateneingabe'!$A$2</f>
        <v>2023</v>
      </c>
      <c r="D451" s="216">
        <f>'3.2.1 Dateneingabe'!$B22</f>
        <v>0</v>
      </c>
      <c r="E451" s="209">
        <f>'3.2.1 Dateneingabe'!$C22</f>
        <v>0</v>
      </c>
      <c r="F451" s="209">
        <f>'3.2.1 Dateneingabe'!$D22</f>
        <v>0</v>
      </c>
      <c r="G451" s="216">
        <f>'3.2.1 Dateneingabe'!$E22</f>
        <v>0</v>
      </c>
      <c r="H451" s="217">
        <f>'3.2.1 Dateneingabe'!$F22</f>
        <v>0</v>
      </c>
      <c r="I451" s="217">
        <f>'3.2.1 Dateneingabe'!$G22</f>
        <v>0</v>
      </c>
      <c r="J451" s="217">
        <f>'3.2.1 Dateneingabe'!$H22</f>
        <v>0</v>
      </c>
      <c r="K451" s="217">
        <f>'3.2.1 Dateneingabe'!$I22</f>
        <v>0</v>
      </c>
      <c r="L451" s="236">
        <f>'3.2.1 Dateneingabe'!$J22</f>
        <v>0</v>
      </c>
      <c r="M451" s="236">
        <f>'3.2.1 Dateneingabe'!$K22</f>
        <v>0</v>
      </c>
      <c r="N451" s="236">
        <f>'3.2.1 Dateneingabe'!$L22</f>
        <v>0</v>
      </c>
      <c r="O451" s="216">
        <f>'3.2.1 Dateneingabe'!$M22</f>
        <v>0</v>
      </c>
      <c r="P451" s="216">
        <f>'3.2.1 Dateneingabe'!$N22</f>
        <v>0</v>
      </c>
    </row>
    <row r="452" spans="2:16" ht="14.25">
      <c r="B452" s="216">
        <f>'1 Unternehmensangaben'!$A$12</f>
        <v>0</v>
      </c>
      <c r="C452" s="217">
        <f>'3.2.1 Dateneingabe'!$A$2</f>
        <v>2023</v>
      </c>
      <c r="D452" s="216">
        <f>'3.2.1 Dateneingabe'!$B23</f>
        <v>0</v>
      </c>
      <c r="E452" s="209">
        <f>'3.2.1 Dateneingabe'!$C23</f>
        <v>0</v>
      </c>
      <c r="F452" s="209">
        <f>'3.2.1 Dateneingabe'!$D23</f>
        <v>0</v>
      </c>
      <c r="G452" s="216">
        <f>'3.2.1 Dateneingabe'!$E23</f>
        <v>0</v>
      </c>
      <c r="H452" s="217">
        <f>'3.2.1 Dateneingabe'!$F23</f>
        <v>0</v>
      </c>
      <c r="I452" s="217">
        <f>'3.2.1 Dateneingabe'!$G23</f>
        <v>0</v>
      </c>
      <c r="J452" s="217">
        <f>'3.2.1 Dateneingabe'!$H23</f>
        <v>0</v>
      </c>
      <c r="K452" s="217">
        <f>'3.2.1 Dateneingabe'!$I23</f>
        <v>0</v>
      </c>
      <c r="L452" s="236">
        <f>'3.2.1 Dateneingabe'!$J23</f>
        <v>0</v>
      </c>
      <c r="M452" s="236">
        <f>'3.2.1 Dateneingabe'!$K23</f>
        <v>0</v>
      </c>
      <c r="N452" s="236">
        <f>'3.2.1 Dateneingabe'!$L23</f>
        <v>0</v>
      </c>
      <c r="O452" s="216">
        <f>'3.2.1 Dateneingabe'!$M23</f>
        <v>0</v>
      </c>
      <c r="P452" s="216">
        <f>'3.2.1 Dateneingabe'!$N23</f>
        <v>0</v>
      </c>
    </row>
    <row r="453" spans="2:16" ht="14.25">
      <c r="B453" s="216">
        <f>'1 Unternehmensangaben'!$A$12</f>
        <v>0</v>
      </c>
      <c r="C453" s="217">
        <f>'3.2.1 Dateneingabe'!$A$24</f>
        <v>2024</v>
      </c>
      <c r="D453" s="216">
        <f>'3.2.1 Dateneingabe'!$B24</f>
        <v>0</v>
      </c>
      <c r="E453" s="209">
        <f>'3.2.1 Dateneingabe'!$C24</f>
        <v>0</v>
      </c>
      <c r="F453" s="209">
        <f>'3.2.1 Dateneingabe'!$D24</f>
        <v>0</v>
      </c>
      <c r="G453" s="216">
        <f>'3.2.1 Dateneingabe'!$E24</f>
        <v>0</v>
      </c>
      <c r="H453" s="217">
        <f>'3.2.1 Dateneingabe'!$F24</f>
        <v>0</v>
      </c>
      <c r="I453" s="217">
        <f>'3.2.1 Dateneingabe'!$G24</f>
        <v>0</v>
      </c>
      <c r="J453" s="217">
        <f>'3.2.1 Dateneingabe'!$H24</f>
        <v>0</v>
      </c>
      <c r="K453" s="217">
        <f>'3.2.1 Dateneingabe'!$I24</f>
        <v>0</v>
      </c>
      <c r="L453" s="236">
        <f>'3.2.1 Dateneingabe'!$J24</f>
        <v>0</v>
      </c>
      <c r="M453" s="236">
        <f>'3.2.1 Dateneingabe'!$K24</f>
        <v>0</v>
      </c>
      <c r="N453" s="236">
        <f>'3.2.1 Dateneingabe'!$L24</f>
        <v>0</v>
      </c>
      <c r="O453" s="216">
        <f>'3.2.1 Dateneingabe'!$M24</f>
        <v>0</v>
      </c>
      <c r="P453" s="216">
        <f>'3.2.1 Dateneingabe'!$N24</f>
        <v>0</v>
      </c>
    </row>
    <row r="454" spans="2:16" ht="14.25">
      <c r="B454" s="216">
        <f>'1 Unternehmensangaben'!$A$12</f>
        <v>0</v>
      </c>
      <c r="C454" s="217">
        <f>'3.2.1 Dateneingabe'!$A$24</f>
        <v>2024</v>
      </c>
      <c r="D454" s="216">
        <f>'3.2.1 Dateneingabe'!$B25</f>
        <v>0</v>
      </c>
      <c r="E454" s="209">
        <f>'3.2.1 Dateneingabe'!$C25</f>
        <v>0</v>
      </c>
      <c r="F454" s="209">
        <f>'3.2.1 Dateneingabe'!$D25</f>
        <v>0</v>
      </c>
      <c r="G454" s="216">
        <f>'3.2.1 Dateneingabe'!$E25</f>
        <v>0</v>
      </c>
      <c r="H454" s="217">
        <f>'3.2.1 Dateneingabe'!$F25</f>
        <v>0</v>
      </c>
      <c r="I454" s="217">
        <f>'3.2.1 Dateneingabe'!$G25</f>
        <v>0</v>
      </c>
      <c r="J454" s="217">
        <f>'3.2.1 Dateneingabe'!$H25</f>
        <v>0</v>
      </c>
      <c r="K454" s="217">
        <f>'3.2.1 Dateneingabe'!$I25</f>
        <v>0</v>
      </c>
      <c r="L454" s="236">
        <f>'3.2.1 Dateneingabe'!$J25</f>
        <v>0</v>
      </c>
      <c r="M454" s="236">
        <f>'3.2.1 Dateneingabe'!$K25</f>
        <v>0</v>
      </c>
      <c r="N454" s="236">
        <f>'3.2.1 Dateneingabe'!$L25</f>
        <v>0</v>
      </c>
      <c r="O454" s="216">
        <f>'3.2.1 Dateneingabe'!$M25</f>
        <v>0</v>
      </c>
      <c r="P454" s="216">
        <f>'3.2.1 Dateneingabe'!$N25</f>
        <v>0</v>
      </c>
    </row>
    <row r="455" spans="2:16" ht="14.25">
      <c r="B455" s="216">
        <f>'1 Unternehmensangaben'!$A$12</f>
        <v>0</v>
      </c>
      <c r="C455" s="217">
        <f>'3.2.1 Dateneingabe'!$A$24</f>
        <v>2024</v>
      </c>
      <c r="D455" s="216">
        <f>'3.2.1 Dateneingabe'!$B26</f>
        <v>0</v>
      </c>
      <c r="E455" s="209">
        <f>'3.2.1 Dateneingabe'!$C26</f>
        <v>0</v>
      </c>
      <c r="F455" s="209">
        <f>'3.2.1 Dateneingabe'!$D26</f>
        <v>0</v>
      </c>
      <c r="G455" s="216">
        <f>'3.2.1 Dateneingabe'!$E26</f>
        <v>0</v>
      </c>
      <c r="H455" s="217">
        <f>'3.2.1 Dateneingabe'!$F26</f>
        <v>0</v>
      </c>
      <c r="I455" s="217">
        <f>'3.2.1 Dateneingabe'!$G26</f>
        <v>0</v>
      </c>
      <c r="J455" s="217">
        <f>'3.2.1 Dateneingabe'!$H26</f>
        <v>0</v>
      </c>
      <c r="K455" s="217">
        <f>'3.2.1 Dateneingabe'!$I26</f>
        <v>0</v>
      </c>
      <c r="L455" s="236">
        <f>'3.2.1 Dateneingabe'!$J26</f>
        <v>0</v>
      </c>
      <c r="M455" s="236">
        <f>'3.2.1 Dateneingabe'!$K26</f>
        <v>0</v>
      </c>
      <c r="N455" s="236">
        <f>'3.2.1 Dateneingabe'!$L26</f>
        <v>0</v>
      </c>
      <c r="O455" s="216">
        <f>'3.2.1 Dateneingabe'!$M26</f>
        <v>0</v>
      </c>
      <c r="P455" s="216">
        <f>'3.2.1 Dateneingabe'!$N26</f>
        <v>0</v>
      </c>
    </row>
    <row r="456" spans="2:16" ht="14.25">
      <c r="B456" s="216">
        <f>'1 Unternehmensangaben'!$A$12</f>
        <v>0</v>
      </c>
      <c r="C456" s="217">
        <f>'3.2.1 Dateneingabe'!$A$24</f>
        <v>2024</v>
      </c>
      <c r="D456" s="216">
        <f>'3.2.1 Dateneingabe'!$B27</f>
        <v>0</v>
      </c>
      <c r="E456" s="209">
        <f>'3.2.1 Dateneingabe'!$C27</f>
        <v>0</v>
      </c>
      <c r="F456" s="209">
        <f>'3.2.1 Dateneingabe'!$D27</f>
        <v>0</v>
      </c>
      <c r="G456" s="216">
        <f>'3.2.1 Dateneingabe'!$E27</f>
        <v>0</v>
      </c>
      <c r="H456" s="217">
        <f>'3.2.1 Dateneingabe'!$F27</f>
        <v>0</v>
      </c>
      <c r="I456" s="217">
        <f>'3.2.1 Dateneingabe'!$G27</f>
        <v>0</v>
      </c>
      <c r="J456" s="217">
        <f>'3.2.1 Dateneingabe'!$H27</f>
        <v>0</v>
      </c>
      <c r="K456" s="217">
        <f>'3.2.1 Dateneingabe'!$I27</f>
        <v>0</v>
      </c>
      <c r="L456" s="236">
        <f>'3.2.1 Dateneingabe'!$J27</f>
        <v>0</v>
      </c>
      <c r="M456" s="236">
        <f>'3.2.1 Dateneingabe'!$K27</f>
        <v>0</v>
      </c>
      <c r="N456" s="236">
        <f>'3.2.1 Dateneingabe'!$L27</f>
        <v>0</v>
      </c>
      <c r="O456" s="216">
        <f>'3.2.1 Dateneingabe'!$M27</f>
        <v>0</v>
      </c>
      <c r="P456" s="216">
        <f>'3.2.1 Dateneingabe'!$N27</f>
        <v>0</v>
      </c>
    </row>
    <row r="457" spans="2:16" ht="14.25">
      <c r="B457" s="216">
        <f>'1 Unternehmensangaben'!$A$12</f>
        <v>0</v>
      </c>
      <c r="C457" s="217">
        <f>'3.2.1 Dateneingabe'!$A$24</f>
        <v>2024</v>
      </c>
      <c r="D457" s="216">
        <f>'3.2.1 Dateneingabe'!$B28</f>
        <v>0</v>
      </c>
      <c r="E457" s="209">
        <f>'3.2.1 Dateneingabe'!$C28</f>
        <v>0</v>
      </c>
      <c r="F457" s="209">
        <f>'3.2.1 Dateneingabe'!$D28</f>
        <v>0</v>
      </c>
      <c r="G457" s="216">
        <f>'3.2.1 Dateneingabe'!$E28</f>
        <v>0</v>
      </c>
      <c r="H457" s="217">
        <f>'3.2.1 Dateneingabe'!$F28</f>
        <v>0</v>
      </c>
      <c r="I457" s="217">
        <f>'3.2.1 Dateneingabe'!$G28</f>
        <v>0</v>
      </c>
      <c r="J457" s="217">
        <f>'3.2.1 Dateneingabe'!$H28</f>
        <v>0</v>
      </c>
      <c r="K457" s="217">
        <f>'3.2.1 Dateneingabe'!$I28</f>
        <v>0</v>
      </c>
      <c r="L457" s="236">
        <f>'3.2.1 Dateneingabe'!$J28</f>
        <v>0</v>
      </c>
      <c r="M457" s="236">
        <f>'3.2.1 Dateneingabe'!$K28</f>
        <v>0</v>
      </c>
      <c r="N457" s="236">
        <f>'3.2.1 Dateneingabe'!$L28</f>
        <v>0</v>
      </c>
      <c r="O457" s="216">
        <f>'3.2.1 Dateneingabe'!$M28</f>
        <v>0</v>
      </c>
      <c r="P457" s="216">
        <f>'3.2.1 Dateneingabe'!$N28</f>
        <v>0</v>
      </c>
    </row>
    <row r="458" spans="2:16" ht="14.25">
      <c r="B458" s="216">
        <f>'1 Unternehmensangaben'!$A$12</f>
        <v>0</v>
      </c>
      <c r="C458" s="217">
        <f>'3.2.1 Dateneingabe'!$A$24</f>
        <v>2024</v>
      </c>
      <c r="D458" s="216">
        <f>'3.2.1 Dateneingabe'!$B29</f>
        <v>0</v>
      </c>
      <c r="E458" s="209">
        <f>'3.2.1 Dateneingabe'!$C29</f>
        <v>0</v>
      </c>
      <c r="F458" s="209">
        <f>'3.2.1 Dateneingabe'!$D29</f>
        <v>0</v>
      </c>
      <c r="G458" s="216">
        <f>'3.2.1 Dateneingabe'!$E29</f>
        <v>0</v>
      </c>
      <c r="H458" s="217">
        <f>'3.2.1 Dateneingabe'!$F29</f>
        <v>0</v>
      </c>
      <c r="I458" s="217">
        <f>'3.2.1 Dateneingabe'!$G29</f>
        <v>0</v>
      </c>
      <c r="J458" s="217">
        <f>'3.2.1 Dateneingabe'!$H29</f>
        <v>0</v>
      </c>
      <c r="K458" s="217">
        <f>'3.2.1 Dateneingabe'!$I29</f>
        <v>0</v>
      </c>
      <c r="L458" s="236">
        <f>'3.2.1 Dateneingabe'!$J29</f>
        <v>0</v>
      </c>
      <c r="M458" s="236">
        <f>'3.2.1 Dateneingabe'!$K29</f>
        <v>0</v>
      </c>
      <c r="N458" s="236">
        <f>'3.2.1 Dateneingabe'!$L29</f>
        <v>0</v>
      </c>
      <c r="O458" s="216">
        <f>'3.2.1 Dateneingabe'!$M29</f>
        <v>0</v>
      </c>
      <c r="P458" s="216">
        <f>'3.2.1 Dateneingabe'!$N29</f>
        <v>0</v>
      </c>
    </row>
    <row r="459" spans="2:16" ht="14.25">
      <c r="B459" s="216">
        <f>'1 Unternehmensangaben'!$A$12</f>
        <v>0</v>
      </c>
      <c r="C459" s="217">
        <f>'3.2.1 Dateneingabe'!$A$24</f>
        <v>2024</v>
      </c>
      <c r="D459" s="216">
        <f>'3.2.1 Dateneingabe'!$B30</f>
        <v>0</v>
      </c>
      <c r="E459" s="209">
        <f>'3.2.1 Dateneingabe'!$C30</f>
        <v>0</v>
      </c>
      <c r="F459" s="209">
        <f>'3.2.1 Dateneingabe'!$D30</f>
        <v>0</v>
      </c>
      <c r="G459" s="216">
        <f>'3.2.1 Dateneingabe'!$E30</f>
        <v>0</v>
      </c>
      <c r="H459" s="217">
        <f>'3.2.1 Dateneingabe'!$F30</f>
        <v>0</v>
      </c>
      <c r="I459" s="217">
        <f>'3.2.1 Dateneingabe'!$G30</f>
        <v>0</v>
      </c>
      <c r="J459" s="217">
        <f>'3.2.1 Dateneingabe'!$H30</f>
        <v>0</v>
      </c>
      <c r="K459" s="217">
        <f>'3.2.1 Dateneingabe'!$I30</f>
        <v>0</v>
      </c>
      <c r="L459" s="236">
        <f>'3.2.1 Dateneingabe'!$J30</f>
        <v>0</v>
      </c>
      <c r="M459" s="236">
        <f>'3.2.1 Dateneingabe'!$K30</f>
        <v>0</v>
      </c>
      <c r="N459" s="236">
        <f>'3.2.1 Dateneingabe'!$L30</f>
        <v>0</v>
      </c>
      <c r="O459" s="216">
        <f>'3.2.1 Dateneingabe'!$M30</f>
        <v>0</v>
      </c>
      <c r="P459" s="216">
        <f>'3.2.1 Dateneingabe'!$N30</f>
        <v>0</v>
      </c>
    </row>
    <row r="460" spans="2:16" ht="14.25">
      <c r="B460" s="216">
        <f>'1 Unternehmensangaben'!$A$12</f>
        <v>0</v>
      </c>
      <c r="C460" s="217">
        <f>'3.2.1 Dateneingabe'!$A$24</f>
        <v>2024</v>
      </c>
      <c r="D460" s="216">
        <f>'3.2.1 Dateneingabe'!$B31</f>
        <v>0</v>
      </c>
      <c r="E460" s="209">
        <f>'3.2.1 Dateneingabe'!$C31</f>
        <v>0</v>
      </c>
      <c r="F460" s="209">
        <f>'3.2.1 Dateneingabe'!$D31</f>
        <v>0</v>
      </c>
      <c r="G460" s="216">
        <f>'3.2.1 Dateneingabe'!$E31</f>
        <v>0</v>
      </c>
      <c r="H460" s="217">
        <f>'3.2.1 Dateneingabe'!$F31</f>
        <v>0</v>
      </c>
      <c r="I460" s="217">
        <f>'3.2.1 Dateneingabe'!$G31</f>
        <v>0</v>
      </c>
      <c r="J460" s="217">
        <f>'3.2.1 Dateneingabe'!$H31</f>
        <v>0</v>
      </c>
      <c r="K460" s="217">
        <f>'3.2.1 Dateneingabe'!$I31</f>
        <v>0</v>
      </c>
      <c r="L460" s="236">
        <f>'3.2.1 Dateneingabe'!$J31</f>
        <v>0</v>
      </c>
      <c r="M460" s="236">
        <f>'3.2.1 Dateneingabe'!$K31</f>
        <v>0</v>
      </c>
      <c r="N460" s="236">
        <f>'3.2.1 Dateneingabe'!$L31</f>
        <v>0</v>
      </c>
      <c r="O460" s="216">
        <f>'3.2.1 Dateneingabe'!$M31</f>
        <v>0</v>
      </c>
      <c r="P460" s="216">
        <f>'3.2.1 Dateneingabe'!$N31</f>
        <v>0</v>
      </c>
    </row>
    <row r="461" spans="2:16" ht="14.25">
      <c r="B461" s="216">
        <f>'1 Unternehmensangaben'!$A$12</f>
        <v>0</v>
      </c>
      <c r="C461" s="217">
        <f>'3.2.1 Dateneingabe'!$A$24</f>
        <v>2024</v>
      </c>
      <c r="D461" s="216">
        <f>'3.2.1 Dateneingabe'!$B32</f>
        <v>0</v>
      </c>
      <c r="E461" s="209">
        <f>'3.2.1 Dateneingabe'!$C32</f>
        <v>0</v>
      </c>
      <c r="F461" s="209">
        <f>'3.2.1 Dateneingabe'!$D32</f>
        <v>0</v>
      </c>
      <c r="G461" s="216">
        <f>'3.2.1 Dateneingabe'!$E32</f>
        <v>0</v>
      </c>
      <c r="H461" s="217">
        <f>'3.2.1 Dateneingabe'!$F32</f>
        <v>0</v>
      </c>
      <c r="I461" s="217">
        <f>'3.2.1 Dateneingabe'!$G32</f>
        <v>0</v>
      </c>
      <c r="J461" s="217">
        <f>'3.2.1 Dateneingabe'!$H32</f>
        <v>0</v>
      </c>
      <c r="K461" s="217">
        <f>'3.2.1 Dateneingabe'!$I32</f>
        <v>0</v>
      </c>
      <c r="L461" s="236">
        <f>'3.2.1 Dateneingabe'!$J32</f>
        <v>0</v>
      </c>
      <c r="M461" s="236">
        <f>'3.2.1 Dateneingabe'!$K32</f>
        <v>0</v>
      </c>
      <c r="N461" s="236">
        <f>'3.2.1 Dateneingabe'!$L32</f>
        <v>0</v>
      </c>
      <c r="O461" s="216">
        <f>'3.2.1 Dateneingabe'!$M32</f>
        <v>0</v>
      </c>
      <c r="P461" s="216">
        <f>'3.2.1 Dateneingabe'!$N32</f>
        <v>0</v>
      </c>
    </row>
    <row r="462" spans="2:16" ht="14.25">
      <c r="B462" s="216">
        <f>'1 Unternehmensangaben'!$A$12</f>
        <v>0</v>
      </c>
      <c r="C462" s="217">
        <f>'3.2.1 Dateneingabe'!$A$24</f>
        <v>2024</v>
      </c>
      <c r="D462" s="216">
        <f>'3.2.1 Dateneingabe'!$B33</f>
        <v>0</v>
      </c>
      <c r="E462" s="209">
        <f>'3.2.1 Dateneingabe'!$C33</f>
        <v>0</v>
      </c>
      <c r="F462" s="209">
        <f>'3.2.1 Dateneingabe'!$D33</f>
        <v>0</v>
      </c>
      <c r="G462" s="216">
        <f>'3.2.1 Dateneingabe'!$E33</f>
        <v>0</v>
      </c>
      <c r="H462" s="217">
        <f>'3.2.1 Dateneingabe'!$F33</f>
        <v>0</v>
      </c>
      <c r="I462" s="217">
        <f>'3.2.1 Dateneingabe'!$G33</f>
        <v>0</v>
      </c>
      <c r="J462" s="217">
        <f>'3.2.1 Dateneingabe'!$H33</f>
        <v>0</v>
      </c>
      <c r="K462" s="217">
        <f>'3.2.1 Dateneingabe'!$I33</f>
        <v>0</v>
      </c>
      <c r="L462" s="236">
        <f>'3.2.1 Dateneingabe'!$J33</f>
        <v>0</v>
      </c>
      <c r="M462" s="236">
        <f>'3.2.1 Dateneingabe'!$K33</f>
        <v>0</v>
      </c>
      <c r="N462" s="236">
        <f>'3.2.1 Dateneingabe'!$L33</f>
        <v>0</v>
      </c>
      <c r="O462" s="216">
        <f>'3.2.1 Dateneingabe'!$M33</f>
        <v>0</v>
      </c>
      <c r="P462" s="216">
        <f>'3.2.1 Dateneingabe'!$N33</f>
        <v>0</v>
      </c>
    </row>
    <row r="463" spans="2:16" ht="14.25">
      <c r="B463" s="216">
        <f>'1 Unternehmensangaben'!$A$12</f>
        <v>0</v>
      </c>
      <c r="C463" s="217">
        <f>'3.2.1 Dateneingabe'!$A$24</f>
        <v>2024</v>
      </c>
      <c r="D463" s="216">
        <f>'3.2.1 Dateneingabe'!$B34</f>
        <v>0</v>
      </c>
      <c r="E463" s="209">
        <f>'3.2.1 Dateneingabe'!$C34</f>
        <v>0</v>
      </c>
      <c r="F463" s="209">
        <f>'3.2.1 Dateneingabe'!$D34</f>
        <v>0</v>
      </c>
      <c r="G463" s="216">
        <f>'3.2.1 Dateneingabe'!$E34</f>
        <v>0</v>
      </c>
      <c r="H463" s="217">
        <f>'3.2.1 Dateneingabe'!$F34</f>
        <v>0</v>
      </c>
      <c r="I463" s="217">
        <f>'3.2.1 Dateneingabe'!$G34</f>
        <v>0</v>
      </c>
      <c r="J463" s="217">
        <f>'3.2.1 Dateneingabe'!$H34</f>
        <v>0</v>
      </c>
      <c r="K463" s="217">
        <f>'3.2.1 Dateneingabe'!$I34</f>
        <v>0</v>
      </c>
      <c r="L463" s="236">
        <f>'3.2.1 Dateneingabe'!$J34</f>
        <v>0</v>
      </c>
      <c r="M463" s="236">
        <f>'3.2.1 Dateneingabe'!$K34</f>
        <v>0</v>
      </c>
      <c r="N463" s="236">
        <f>'3.2.1 Dateneingabe'!$L34</f>
        <v>0</v>
      </c>
      <c r="O463" s="216">
        <f>'3.2.1 Dateneingabe'!$M34</f>
        <v>0</v>
      </c>
      <c r="P463" s="216">
        <f>'3.2.1 Dateneingabe'!$N34</f>
        <v>0</v>
      </c>
    </row>
    <row r="464" spans="2:16" ht="14.25">
      <c r="B464" s="216">
        <f>'1 Unternehmensangaben'!$A$12</f>
        <v>0</v>
      </c>
      <c r="C464" s="217">
        <f>'3.2.1 Dateneingabe'!$A$24</f>
        <v>2024</v>
      </c>
      <c r="D464" s="216">
        <f>'3.2.1 Dateneingabe'!$B35</f>
        <v>0</v>
      </c>
      <c r="E464" s="209">
        <f>'3.2.1 Dateneingabe'!$C35</f>
        <v>0</v>
      </c>
      <c r="F464" s="209">
        <f>'3.2.1 Dateneingabe'!$D35</f>
        <v>0</v>
      </c>
      <c r="G464" s="216">
        <f>'3.2.1 Dateneingabe'!$E35</f>
        <v>0</v>
      </c>
      <c r="H464" s="217">
        <f>'3.2.1 Dateneingabe'!$F35</f>
        <v>0</v>
      </c>
      <c r="I464" s="217">
        <f>'3.2.1 Dateneingabe'!$G35</f>
        <v>0</v>
      </c>
      <c r="J464" s="217">
        <f>'3.2.1 Dateneingabe'!$H35</f>
        <v>0</v>
      </c>
      <c r="K464" s="217">
        <f>'3.2.1 Dateneingabe'!$I35</f>
        <v>0</v>
      </c>
      <c r="L464" s="236">
        <f>'3.2.1 Dateneingabe'!$J35</f>
        <v>0</v>
      </c>
      <c r="M464" s="236">
        <f>'3.2.1 Dateneingabe'!$K35</f>
        <v>0</v>
      </c>
      <c r="N464" s="236">
        <f>'3.2.1 Dateneingabe'!$L35</f>
        <v>0</v>
      </c>
      <c r="O464" s="216">
        <f>'3.2.1 Dateneingabe'!$M35</f>
        <v>0</v>
      </c>
      <c r="P464" s="216">
        <f>'3.2.1 Dateneingabe'!$N35</f>
        <v>0</v>
      </c>
    </row>
    <row r="465" spans="2:16" ht="14.25">
      <c r="B465" s="216">
        <f>'1 Unternehmensangaben'!$A$12</f>
        <v>0</v>
      </c>
      <c r="C465" s="217">
        <f>'3.2.1 Dateneingabe'!$A$24</f>
        <v>2024</v>
      </c>
      <c r="D465" s="216">
        <f>'3.2.1 Dateneingabe'!$B36</f>
        <v>0</v>
      </c>
      <c r="E465" s="209">
        <f>'3.2.1 Dateneingabe'!$C36</f>
        <v>0</v>
      </c>
      <c r="F465" s="209">
        <f>'3.2.1 Dateneingabe'!$D36</f>
        <v>0</v>
      </c>
      <c r="G465" s="216">
        <f>'3.2.1 Dateneingabe'!$E36</f>
        <v>0</v>
      </c>
      <c r="H465" s="217">
        <f>'3.2.1 Dateneingabe'!$F36</f>
        <v>0</v>
      </c>
      <c r="I465" s="217">
        <f>'3.2.1 Dateneingabe'!$G36</f>
        <v>0</v>
      </c>
      <c r="J465" s="217">
        <f>'3.2.1 Dateneingabe'!$H36</f>
        <v>0</v>
      </c>
      <c r="K465" s="217">
        <f>'3.2.1 Dateneingabe'!$I36</f>
        <v>0</v>
      </c>
      <c r="L465" s="236">
        <f>'3.2.1 Dateneingabe'!$J36</f>
        <v>0</v>
      </c>
      <c r="M465" s="236">
        <f>'3.2.1 Dateneingabe'!$K36</f>
        <v>0</v>
      </c>
      <c r="N465" s="236">
        <f>'3.2.1 Dateneingabe'!$L36</f>
        <v>0</v>
      </c>
      <c r="O465" s="216">
        <f>'3.2.1 Dateneingabe'!$M36</f>
        <v>0</v>
      </c>
      <c r="P465" s="216">
        <f>'3.2.1 Dateneingabe'!$N36</f>
        <v>0</v>
      </c>
    </row>
    <row r="466" spans="2:16" ht="14.25">
      <c r="B466" s="216">
        <f>'1 Unternehmensangaben'!$A$12</f>
        <v>0</v>
      </c>
      <c r="C466" s="217">
        <f>'3.2.1 Dateneingabe'!$A$24</f>
        <v>2024</v>
      </c>
      <c r="D466" s="216">
        <f>'3.2.1 Dateneingabe'!$B37</f>
        <v>0</v>
      </c>
      <c r="E466" s="209">
        <f>'3.2.1 Dateneingabe'!$C37</f>
        <v>0</v>
      </c>
      <c r="F466" s="209">
        <f>'3.2.1 Dateneingabe'!$D37</f>
        <v>0</v>
      </c>
      <c r="G466" s="216">
        <f>'3.2.1 Dateneingabe'!$E37</f>
        <v>0</v>
      </c>
      <c r="H466" s="217">
        <f>'3.2.1 Dateneingabe'!$F37</f>
        <v>0</v>
      </c>
      <c r="I466" s="217">
        <f>'3.2.1 Dateneingabe'!$G37</f>
        <v>0</v>
      </c>
      <c r="J466" s="217">
        <f>'3.2.1 Dateneingabe'!$H37</f>
        <v>0</v>
      </c>
      <c r="K466" s="217">
        <f>'3.2.1 Dateneingabe'!$I37</f>
        <v>0</v>
      </c>
      <c r="L466" s="236">
        <f>'3.2.1 Dateneingabe'!$J37</f>
        <v>0</v>
      </c>
      <c r="M466" s="236">
        <f>'3.2.1 Dateneingabe'!$K37</f>
        <v>0</v>
      </c>
      <c r="N466" s="236">
        <f>'3.2.1 Dateneingabe'!$L37</f>
        <v>0</v>
      </c>
      <c r="O466" s="216">
        <f>'3.2.1 Dateneingabe'!$M37</f>
        <v>0</v>
      </c>
      <c r="P466" s="216">
        <f>'3.2.1 Dateneingabe'!$N37</f>
        <v>0</v>
      </c>
    </row>
    <row r="467" spans="2:16" ht="14.25">
      <c r="B467" s="216">
        <f>'1 Unternehmensangaben'!$A$12</f>
        <v>0</v>
      </c>
      <c r="C467" s="217">
        <f>'3.2.1 Dateneingabe'!$A$24</f>
        <v>2024</v>
      </c>
      <c r="D467" s="216">
        <f>'3.2.1 Dateneingabe'!$B38</f>
        <v>0</v>
      </c>
      <c r="E467" s="209">
        <f>'3.2.1 Dateneingabe'!$C38</f>
        <v>0</v>
      </c>
      <c r="F467" s="209">
        <f>'3.2.1 Dateneingabe'!$D38</f>
        <v>0</v>
      </c>
      <c r="G467" s="216">
        <f>'3.2.1 Dateneingabe'!$E38</f>
        <v>0</v>
      </c>
      <c r="H467" s="217">
        <f>'3.2.1 Dateneingabe'!$F38</f>
        <v>0</v>
      </c>
      <c r="I467" s="217">
        <f>'3.2.1 Dateneingabe'!$G38</f>
        <v>0</v>
      </c>
      <c r="J467" s="217">
        <f>'3.2.1 Dateneingabe'!$H38</f>
        <v>0</v>
      </c>
      <c r="K467" s="217">
        <f>'3.2.1 Dateneingabe'!$I38</f>
        <v>0</v>
      </c>
      <c r="L467" s="236">
        <f>'3.2.1 Dateneingabe'!$J38</f>
        <v>0</v>
      </c>
      <c r="M467" s="236">
        <f>'3.2.1 Dateneingabe'!$K38</f>
        <v>0</v>
      </c>
      <c r="N467" s="236">
        <f>'3.2.1 Dateneingabe'!$L38</f>
        <v>0</v>
      </c>
      <c r="O467" s="216">
        <f>'3.2.1 Dateneingabe'!$M38</f>
        <v>0</v>
      </c>
      <c r="P467" s="216">
        <f>'3.2.1 Dateneingabe'!$N38</f>
        <v>0</v>
      </c>
    </row>
    <row r="468" spans="2:16" ht="14.25">
      <c r="B468" s="216">
        <f>'1 Unternehmensangaben'!$A$12</f>
        <v>0</v>
      </c>
      <c r="C468" s="217">
        <f>'3.2.1 Dateneingabe'!$A$24</f>
        <v>2024</v>
      </c>
      <c r="D468" s="216">
        <f>'3.2.1 Dateneingabe'!$B39</f>
        <v>0</v>
      </c>
      <c r="E468" s="209">
        <f>'3.2.1 Dateneingabe'!$C39</f>
        <v>0</v>
      </c>
      <c r="F468" s="209">
        <f>'3.2.1 Dateneingabe'!$D39</f>
        <v>0</v>
      </c>
      <c r="G468" s="216">
        <f>'3.2.1 Dateneingabe'!$E39</f>
        <v>0</v>
      </c>
      <c r="H468" s="217">
        <f>'3.2.1 Dateneingabe'!$F39</f>
        <v>0</v>
      </c>
      <c r="I468" s="217">
        <f>'3.2.1 Dateneingabe'!$G39</f>
        <v>0</v>
      </c>
      <c r="J468" s="217">
        <f>'3.2.1 Dateneingabe'!$H39</f>
        <v>0</v>
      </c>
      <c r="K468" s="217">
        <f>'3.2.1 Dateneingabe'!$I39</f>
        <v>0</v>
      </c>
      <c r="L468" s="236">
        <f>'3.2.1 Dateneingabe'!$J39</f>
        <v>0</v>
      </c>
      <c r="M468" s="236">
        <f>'3.2.1 Dateneingabe'!$K39</f>
        <v>0</v>
      </c>
      <c r="N468" s="236">
        <f>'3.2.1 Dateneingabe'!$L39</f>
        <v>0</v>
      </c>
      <c r="O468" s="216">
        <f>'3.2.1 Dateneingabe'!$M39</f>
        <v>0</v>
      </c>
      <c r="P468" s="216">
        <f>'3.2.1 Dateneingabe'!$N39</f>
        <v>0</v>
      </c>
    </row>
    <row r="469" spans="2:16" ht="14.25">
      <c r="B469" s="216">
        <f>'1 Unternehmensangaben'!$A$12</f>
        <v>0</v>
      </c>
      <c r="C469" s="217">
        <f>'3.2.1 Dateneingabe'!$A$24</f>
        <v>2024</v>
      </c>
      <c r="D469" s="216">
        <f>'3.2.1 Dateneingabe'!$B40</f>
        <v>0</v>
      </c>
      <c r="E469" s="209">
        <f>'3.2.1 Dateneingabe'!$C40</f>
        <v>0</v>
      </c>
      <c r="F469" s="209">
        <f>'3.2.1 Dateneingabe'!$D40</f>
        <v>0</v>
      </c>
      <c r="G469" s="216">
        <f>'3.2.1 Dateneingabe'!$E40</f>
        <v>0</v>
      </c>
      <c r="H469" s="217">
        <f>'3.2.1 Dateneingabe'!$F40</f>
        <v>0</v>
      </c>
      <c r="I469" s="217">
        <f>'3.2.1 Dateneingabe'!$G40</f>
        <v>0</v>
      </c>
      <c r="J469" s="217">
        <f>'3.2.1 Dateneingabe'!$H40</f>
        <v>0</v>
      </c>
      <c r="K469" s="217">
        <f>'3.2.1 Dateneingabe'!$I40</f>
        <v>0</v>
      </c>
      <c r="L469" s="236">
        <f>'3.2.1 Dateneingabe'!$J40</f>
        <v>0</v>
      </c>
      <c r="M469" s="236">
        <f>'3.2.1 Dateneingabe'!$K40</f>
        <v>0</v>
      </c>
      <c r="N469" s="236">
        <f>'3.2.1 Dateneingabe'!$L40</f>
        <v>0</v>
      </c>
      <c r="O469" s="216">
        <f>'3.2.1 Dateneingabe'!$M40</f>
        <v>0</v>
      </c>
      <c r="P469" s="216">
        <f>'3.2.1 Dateneingabe'!$N40</f>
        <v>0</v>
      </c>
    </row>
    <row r="470" spans="2:16" ht="14.25">
      <c r="B470" s="216">
        <f>'1 Unternehmensangaben'!$A$12</f>
        <v>0</v>
      </c>
      <c r="C470" s="217">
        <f>'3.2.1 Dateneingabe'!$A$24</f>
        <v>2024</v>
      </c>
      <c r="D470" s="216">
        <f>'3.2.1 Dateneingabe'!$B41</f>
        <v>0</v>
      </c>
      <c r="E470" s="209">
        <f>'3.2.1 Dateneingabe'!$C41</f>
        <v>0</v>
      </c>
      <c r="F470" s="209">
        <f>'3.2.1 Dateneingabe'!$D41</f>
        <v>0</v>
      </c>
      <c r="G470" s="216">
        <f>'3.2.1 Dateneingabe'!$E41</f>
        <v>0</v>
      </c>
      <c r="H470" s="217">
        <f>'3.2.1 Dateneingabe'!$F41</f>
        <v>0</v>
      </c>
      <c r="I470" s="217">
        <f>'3.2.1 Dateneingabe'!$G41</f>
        <v>0</v>
      </c>
      <c r="J470" s="217">
        <f>'3.2.1 Dateneingabe'!$H41</f>
        <v>0</v>
      </c>
      <c r="K470" s="217">
        <f>'3.2.1 Dateneingabe'!$I41</f>
        <v>0</v>
      </c>
      <c r="L470" s="236">
        <f>'3.2.1 Dateneingabe'!$J41</f>
        <v>0</v>
      </c>
      <c r="M470" s="236">
        <f>'3.2.1 Dateneingabe'!$K41</f>
        <v>0</v>
      </c>
      <c r="N470" s="236">
        <f>'3.2.1 Dateneingabe'!$L41</f>
        <v>0</v>
      </c>
      <c r="O470" s="216">
        <f>'3.2.1 Dateneingabe'!$M41</f>
        <v>0</v>
      </c>
      <c r="P470" s="216">
        <f>'3.2.1 Dateneingabe'!$N41</f>
        <v>0</v>
      </c>
    </row>
    <row r="471" spans="2:16" ht="14.25">
      <c r="B471" s="216">
        <f>'1 Unternehmensangaben'!$A$12</f>
        <v>0</v>
      </c>
      <c r="C471" s="217">
        <f>'3.2.1 Dateneingabe'!$A$24</f>
        <v>2024</v>
      </c>
      <c r="D471" s="216">
        <f>'3.2.1 Dateneingabe'!$B42</f>
        <v>0</v>
      </c>
      <c r="E471" s="209">
        <f>'3.2.1 Dateneingabe'!$C42</f>
        <v>0</v>
      </c>
      <c r="F471" s="209">
        <f>'3.2.1 Dateneingabe'!$D42</f>
        <v>0</v>
      </c>
      <c r="G471" s="216">
        <f>'3.2.1 Dateneingabe'!$E42</f>
        <v>0</v>
      </c>
      <c r="H471" s="217">
        <f>'3.2.1 Dateneingabe'!$F42</f>
        <v>0</v>
      </c>
      <c r="I471" s="217">
        <f>'3.2.1 Dateneingabe'!$G42</f>
        <v>0</v>
      </c>
      <c r="J471" s="217">
        <f>'3.2.1 Dateneingabe'!$H42</f>
        <v>0</v>
      </c>
      <c r="K471" s="217">
        <f>'3.2.1 Dateneingabe'!$I42</f>
        <v>0</v>
      </c>
      <c r="L471" s="236">
        <f>'3.2.1 Dateneingabe'!$J42</f>
        <v>0</v>
      </c>
      <c r="M471" s="236">
        <f>'3.2.1 Dateneingabe'!$K42</f>
        <v>0</v>
      </c>
      <c r="N471" s="236">
        <f>'3.2.1 Dateneingabe'!$L42</f>
        <v>0</v>
      </c>
      <c r="O471" s="216">
        <f>'3.2.1 Dateneingabe'!$M42</f>
        <v>0</v>
      </c>
      <c r="P471" s="216">
        <f>'3.2.1 Dateneingabe'!$N42</f>
        <v>0</v>
      </c>
    </row>
    <row r="472" spans="2:16" ht="14.25">
      <c r="B472" s="216">
        <f>'1 Unternehmensangaben'!$A$12</f>
        <v>0</v>
      </c>
      <c r="C472" s="217">
        <f>'3.2.1 Dateneingabe'!$A$24</f>
        <v>2024</v>
      </c>
      <c r="D472" s="216">
        <f>'3.2.1 Dateneingabe'!$B43</f>
        <v>0</v>
      </c>
      <c r="E472" s="209">
        <f>'3.2.1 Dateneingabe'!$C43</f>
        <v>0</v>
      </c>
      <c r="F472" s="209">
        <f>'3.2.1 Dateneingabe'!$D43</f>
        <v>0</v>
      </c>
      <c r="G472" s="216">
        <f>'3.2.1 Dateneingabe'!$E43</f>
        <v>0</v>
      </c>
      <c r="H472" s="217">
        <f>'3.2.1 Dateneingabe'!$F43</f>
        <v>0</v>
      </c>
      <c r="I472" s="217">
        <f>'3.2.1 Dateneingabe'!$G43</f>
        <v>0</v>
      </c>
      <c r="J472" s="217">
        <f>'3.2.1 Dateneingabe'!$H43</f>
        <v>0</v>
      </c>
      <c r="K472" s="217">
        <f>'3.2.1 Dateneingabe'!$I43</f>
        <v>0</v>
      </c>
      <c r="L472" s="236">
        <f>'3.2.1 Dateneingabe'!$J43</f>
        <v>0</v>
      </c>
      <c r="M472" s="236">
        <f>'3.2.1 Dateneingabe'!$K43</f>
        <v>0</v>
      </c>
      <c r="N472" s="236">
        <f>'3.2.1 Dateneingabe'!$L43</f>
        <v>0</v>
      </c>
      <c r="O472" s="216">
        <f>'3.2.1 Dateneingabe'!$M43</f>
        <v>0</v>
      </c>
      <c r="P472" s="216">
        <f>'3.2.1 Dateneingabe'!$N43</f>
        <v>0</v>
      </c>
    </row>
    <row r="473" spans="2:16" ht="14.25">
      <c r="B473" s="216">
        <f>'1 Unternehmensangaben'!$A$12</f>
        <v>0</v>
      </c>
      <c r="C473" s="217">
        <f>'3.2.1 Dateneingabe'!$A$24</f>
        <v>2024</v>
      </c>
      <c r="D473" s="216">
        <f>'3.2.1 Dateneingabe'!$B44</f>
        <v>0</v>
      </c>
      <c r="E473" s="209">
        <f>'3.2.1 Dateneingabe'!$C44</f>
        <v>0</v>
      </c>
      <c r="F473" s="209">
        <f>'3.2.1 Dateneingabe'!$D44</f>
        <v>0</v>
      </c>
      <c r="G473" s="216">
        <f>'3.2.1 Dateneingabe'!$E44</f>
        <v>0</v>
      </c>
      <c r="H473" s="217">
        <f>'3.2.1 Dateneingabe'!$F44</f>
        <v>0</v>
      </c>
      <c r="I473" s="217">
        <f>'3.2.1 Dateneingabe'!$G44</f>
        <v>0</v>
      </c>
      <c r="J473" s="217">
        <f>'3.2.1 Dateneingabe'!$H44</f>
        <v>0</v>
      </c>
      <c r="K473" s="217">
        <f>'3.2.1 Dateneingabe'!$I44</f>
        <v>0</v>
      </c>
      <c r="L473" s="236">
        <f>'3.2.1 Dateneingabe'!$J44</f>
        <v>0</v>
      </c>
      <c r="M473" s="236">
        <f>'3.2.1 Dateneingabe'!$K44</f>
        <v>0</v>
      </c>
      <c r="N473" s="236">
        <f>'3.2.1 Dateneingabe'!$L44</f>
        <v>0</v>
      </c>
      <c r="O473" s="216">
        <f>'3.2.1 Dateneingabe'!$M44</f>
        <v>0</v>
      </c>
      <c r="P473" s="216">
        <f>'3.2.1 Dateneingabe'!$N44</f>
        <v>0</v>
      </c>
    </row>
    <row r="474" spans="2:16" ht="14.25">
      <c r="B474" s="216">
        <f>'1 Unternehmensangaben'!$A$12</f>
        <v>0</v>
      </c>
      <c r="C474" s="217">
        <f>'3.2.1 Dateneingabe'!$A$24</f>
        <v>2024</v>
      </c>
      <c r="D474" s="216">
        <f>'3.2.1 Dateneingabe'!$B45</f>
        <v>0</v>
      </c>
      <c r="E474" s="209">
        <f>'3.2.1 Dateneingabe'!$C45</f>
        <v>0</v>
      </c>
      <c r="F474" s="209">
        <f>'3.2.1 Dateneingabe'!$D45</f>
        <v>0</v>
      </c>
      <c r="G474" s="216">
        <f>'3.2.1 Dateneingabe'!$E45</f>
        <v>0</v>
      </c>
      <c r="H474" s="217">
        <f>'3.2.1 Dateneingabe'!$F45</f>
        <v>0</v>
      </c>
      <c r="I474" s="217">
        <f>'3.2.1 Dateneingabe'!$G45</f>
        <v>0</v>
      </c>
      <c r="J474" s="217">
        <f>'3.2.1 Dateneingabe'!$H45</f>
        <v>0</v>
      </c>
      <c r="K474" s="217">
        <f>'3.2.1 Dateneingabe'!$I45</f>
        <v>0</v>
      </c>
      <c r="L474" s="236">
        <f>'3.2.1 Dateneingabe'!$J45</f>
        <v>0</v>
      </c>
      <c r="M474" s="236">
        <f>'3.2.1 Dateneingabe'!$K45</f>
        <v>0</v>
      </c>
      <c r="N474" s="236">
        <f>'3.2.1 Dateneingabe'!$L45</f>
        <v>0</v>
      </c>
      <c r="O474" s="216">
        <f>'3.2.1 Dateneingabe'!$M45</f>
        <v>0</v>
      </c>
      <c r="P474" s="216">
        <f>'3.2.1 Dateneingabe'!$N45</f>
        <v>0</v>
      </c>
    </row>
    <row r="475" spans="2:16" ht="14.25">
      <c r="B475" s="216">
        <f>'1 Unternehmensangaben'!$A$12</f>
        <v>0</v>
      </c>
      <c r="C475" s="217">
        <f>'3.2.1 Dateneingabe'!$A$46</f>
        <v>2025</v>
      </c>
      <c r="D475" s="216">
        <f>'3.2.1 Dateneingabe'!$B46</f>
        <v>0</v>
      </c>
      <c r="E475" s="209">
        <f>'3.2.1 Dateneingabe'!$C46</f>
        <v>0</v>
      </c>
      <c r="F475" s="209">
        <f>'3.2.1 Dateneingabe'!$D46</f>
        <v>0</v>
      </c>
      <c r="G475" s="216">
        <f>'3.2.1 Dateneingabe'!$E46</f>
        <v>0</v>
      </c>
      <c r="H475" s="217">
        <f>'3.2.1 Dateneingabe'!$F46</f>
        <v>0</v>
      </c>
      <c r="I475" s="217">
        <f>'3.2.1 Dateneingabe'!$G46</f>
        <v>0</v>
      </c>
      <c r="J475" s="217">
        <f>'3.2.1 Dateneingabe'!$H46</f>
        <v>0</v>
      </c>
      <c r="K475" s="217">
        <f>'3.2.1 Dateneingabe'!$I46</f>
        <v>0</v>
      </c>
      <c r="L475" s="236">
        <f>'3.2.1 Dateneingabe'!$J46</f>
        <v>0</v>
      </c>
      <c r="M475" s="236">
        <f>'3.2.1 Dateneingabe'!$K46</f>
        <v>0</v>
      </c>
      <c r="N475" s="236">
        <f>'3.2.1 Dateneingabe'!$L46</f>
        <v>0</v>
      </c>
      <c r="O475" s="216">
        <f>'3.2.1 Dateneingabe'!$M46</f>
        <v>0</v>
      </c>
      <c r="P475" s="216">
        <f>'3.2.1 Dateneingabe'!$N46</f>
        <v>0</v>
      </c>
    </row>
    <row r="476" spans="2:16" ht="14.25">
      <c r="B476" s="216">
        <f>'1 Unternehmensangaben'!$A$12</f>
        <v>0</v>
      </c>
      <c r="C476" s="217">
        <f>'3.2.1 Dateneingabe'!$A$46</f>
        <v>2025</v>
      </c>
      <c r="D476" s="216">
        <f>'3.2.1 Dateneingabe'!$B47</f>
        <v>0</v>
      </c>
      <c r="E476" s="209">
        <f>'3.2.1 Dateneingabe'!$C47</f>
        <v>0</v>
      </c>
      <c r="F476" s="209">
        <f>'3.2.1 Dateneingabe'!$D47</f>
        <v>0</v>
      </c>
      <c r="G476" s="216">
        <f>'3.2.1 Dateneingabe'!$E47</f>
        <v>0</v>
      </c>
      <c r="H476" s="217">
        <f>'3.2.1 Dateneingabe'!$F47</f>
        <v>0</v>
      </c>
      <c r="I476" s="217">
        <f>'3.2.1 Dateneingabe'!$G47</f>
        <v>0</v>
      </c>
      <c r="J476" s="217">
        <f>'3.2.1 Dateneingabe'!$H47</f>
        <v>0</v>
      </c>
      <c r="K476" s="217">
        <f>'3.2.1 Dateneingabe'!$I47</f>
        <v>0</v>
      </c>
      <c r="L476" s="236">
        <f>'3.2.1 Dateneingabe'!$J47</f>
        <v>0</v>
      </c>
      <c r="M476" s="236">
        <f>'3.2.1 Dateneingabe'!$K47</f>
        <v>0</v>
      </c>
      <c r="N476" s="236">
        <f>'3.2.1 Dateneingabe'!$L47</f>
        <v>0</v>
      </c>
      <c r="O476" s="216">
        <f>'3.2.1 Dateneingabe'!$M47</f>
        <v>0</v>
      </c>
      <c r="P476" s="216">
        <f>'3.2.1 Dateneingabe'!$N47</f>
        <v>0</v>
      </c>
    </row>
    <row r="477" spans="2:16" ht="14.25">
      <c r="B477" s="216">
        <f>'1 Unternehmensangaben'!$A$12</f>
        <v>0</v>
      </c>
      <c r="C477" s="217">
        <f>'3.2.1 Dateneingabe'!$A$46</f>
        <v>2025</v>
      </c>
      <c r="D477" s="216">
        <f>'3.2.1 Dateneingabe'!$B48</f>
        <v>0</v>
      </c>
      <c r="E477" s="209">
        <f>'3.2.1 Dateneingabe'!$C48</f>
        <v>0</v>
      </c>
      <c r="F477" s="209">
        <f>'3.2.1 Dateneingabe'!$D48</f>
        <v>0</v>
      </c>
      <c r="G477" s="216">
        <f>'3.2.1 Dateneingabe'!$E48</f>
        <v>0</v>
      </c>
      <c r="H477" s="217">
        <f>'3.2.1 Dateneingabe'!$F48</f>
        <v>0</v>
      </c>
      <c r="I477" s="217">
        <f>'3.2.1 Dateneingabe'!$G48</f>
        <v>0</v>
      </c>
      <c r="J477" s="217">
        <f>'3.2.1 Dateneingabe'!$H48</f>
        <v>0</v>
      </c>
      <c r="K477" s="217">
        <f>'3.2.1 Dateneingabe'!$I48</f>
        <v>0</v>
      </c>
      <c r="L477" s="236">
        <f>'3.2.1 Dateneingabe'!$J48</f>
        <v>0</v>
      </c>
      <c r="M477" s="236">
        <f>'3.2.1 Dateneingabe'!$K48</f>
        <v>0</v>
      </c>
      <c r="N477" s="236">
        <f>'3.2.1 Dateneingabe'!$L48</f>
        <v>0</v>
      </c>
      <c r="O477" s="216">
        <f>'3.2.1 Dateneingabe'!$M48</f>
        <v>0</v>
      </c>
      <c r="P477" s="216">
        <f>'3.2.1 Dateneingabe'!$N48</f>
        <v>0</v>
      </c>
    </row>
    <row r="478" spans="2:16" ht="14.25">
      <c r="B478" s="216">
        <f>'1 Unternehmensangaben'!$A$12</f>
        <v>0</v>
      </c>
      <c r="C478" s="217">
        <f>'3.2.1 Dateneingabe'!$A$46</f>
        <v>2025</v>
      </c>
      <c r="D478" s="216">
        <f>'3.2.1 Dateneingabe'!$B49</f>
        <v>0</v>
      </c>
      <c r="E478" s="209">
        <f>'3.2.1 Dateneingabe'!$C49</f>
        <v>0</v>
      </c>
      <c r="F478" s="209">
        <f>'3.2.1 Dateneingabe'!$D49</f>
        <v>0</v>
      </c>
      <c r="G478" s="216">
        <f>'3.2.1 Dateneingabe'!$E49</f>
        <v>0</v>
      </c>
      <c r="H478" s="217">
        <f>'3.2.1 Dateneingabe'!$F49</f>
        <v>0</v>
      </c>
      <c r="I478" s="217">
        <f>'3.2.1 Dateneingabe'!$G49</f>
        <v>0</v>
      </c>
      <c r="J478" s="217">
        <f>'3.2.1 Dateneingabe'!$H49</f>
        <v>0</v>
      </c>
      <c r="K478" s="217">
        <f>'3.2.1 Dateneingabe'!$I49</f>
        <v>0</v>
      </c>
      <c r="L478" s="236">
        <f>'3.2.1 Dateneingabe'!$J49</f>
        <v>0</v>
      </c>
      <c r="M478" s="236">
        <f>'3.2.1 Dateneingabe'!$K49</f>
        <v>0</v>
      </c>
      <c r="N478" s="236">
        <f>'3.2.1 Dateneingabe'!$L49</f>
        <v>0</v>
      </c>
      <c r="O478" s="216">
        <f>'3.2.1 Dateneingabe'!$M49</f>
        <v>0</v>
      </c>
      <c r="P478" s="216">
        <f>'3.2.1 Dateneingabe'!$N49</f>
        <v>0</v>
      </c>
    </row>
    <row r="479" spans="2:16" ht="14.25">
      <c r="B479" s="216">
        <f>'1 Unternehmensangaben'!$A$12</f>
        <v>0</v>
      </c>
      <c r="C479" s="217">
        <f>'3.2.1 Dateneingabe'!$A$46</f>
        <v>2025</v>
      </c>
      <c r="D479" s="216">
        <f>'3.2.1 Dateneingabe'!$B50</f>
        <v>0</v>
      </c>
      <c r="E479" s="209">
        <f>'3.2.1 Dateneingabe'!$C50</f>
        <v>0</v>
      </c>
      <c r="F479" s="209">
        <f>'3.2.1 Dateneingabe'!$D50</f>
        <v>0</v>
      </c>
      <c r="G479" s="216">
        <f>'3.2.1 Dateneingabe'!$E50</f>
        <v>0</v>
      </c>
      <c r="H479" s="217">
        <f>'3.2.1 Dateneingabe'!$F50</f>
        <v>0</v>
      </c>
      <c r="I479" s="217">
        <f>'3.2.1 Dateneingabe'!$G50</f>
        <v>0</v>
      </c>
      <c r="J479" s="217">
        <f>'3.2.1 Dateneingabe'!$H50</f>
        <v>0</v>
      </c>
      <c r="K479" s="217">
        <f>'3.2.1 Dateneingabe'!$I50</f>
        <v>0</v>
      </c>
      <c r="L479" s="236">
        <f>'3.2.1 Dateneingabe'!$J50</f>
        <v>0</v>
      </c>
      <c r="M479" s="236">
        <f>'3.2.1 Dateneingabe'!$K50</f>
        <v>0</v>
      </c>
      <c r="N479" s="236">
        <f>'3.2.1 Dateneingabe'!$L50</f>
        <v>0</v>
      </c>
      <c r="O479" s="216">
        <f>'3.2.1 Dateneingabe'!$M50</f>
        <v>0</v>
      </c>
      <c r="P479" s="216">
        <f>'3.2.1 Dateneingabe'!$N50</f>
        <v>0</v>
      </c>
    </row>
    <row r="480" spans="2:16" ht="14.25">
      <c r="B480" s="216">
        <f>'1 Unternehmensangaben'!$A$12</f>
        <v>0</v>
      </c>
      <c r="C480" s="217">
        <f>'3.2.1 Dateneingabe'!$A$46</f>
        <v>2025</v>
      </c>
      <c r="D480" s="216">
        <f>'3.2.1 Dateneingabe'!$B51</f>
        <v>0</v>
      </c>
      <c r="E480" s="209">
        <f>'3.2.1 Dateneingabe'!$C51</f>
        <v>0</v>
      </c>
      <c r="F480" s="209">
        <f>'3.2.1 Dateneingabe'!$D51</f>
        <v>0</v>
      </c>
      <c r="G480" s="216">
        <f>'3.2.1 Dateneingabe'!$E51</f>
        <v>0</v>
      </c>
      <c r="H480" s="217">
        <f>'3.2.1 Dateneingabe'!$F51</f>
        <v>0</v>
      </c>
      <c r="I480" s="217">
        <f>'3.2.1 Dateneingabe'!$G51</f>
        <v>0</v>
      </c>
      <c r="J480" s="217">
        <f>'3.2.1 Dateneingabe'!$H51</f>
        <v>0</v>
      </c>
      <c r="K480" s="217">
        <f>'3.2.1 Dateneingabe'!$I51</f>
        <v>0</v>
      </c>
      <c r="L480" s="236">
        <f>'3.2.1 Dateneingabe'!$J51</f>
        <v>0</v>
      </c>
      <c r="M480" s="236">
        <f>'3.2.1 Dateneingabe'!$K51</f>
        <v>0</v>
      </c>
      <c r="N480" s="236">
        <f>'3.2.1 Dateneingabe'!$L51</f>
        <v>0</v>
      </c>
      <c r="O480" s="216">
        <f>'3.2.1 Dateneingabe'!$M51</f>
        <v>0</v>
      </c>
      <c r="P480" s="216">
        <f>'3.2.1 Dateneingabe'!$N51</f>
        <v>0</v>
      </c>
    </row>
    <row r="481" spans="2:16" ht="14.25">
      <c r="B481" s="216">
        <f>'1 Unternehmensangaben'!$A$12</f>
        <v>0</v>
      </c>
      <c r="C481" s="217">
        <f>'3.2.1 Dateneingabe'!$A$46</f>
        <v>2025</v>
      </c>
      <c r="D481" s="216">
        <f>'3.2.1 Dateneingabe'!$B52</f>
        <v>0</v>
      </c>
      <c r="E481" s="209">
        <f>'3.2.1 Dateneingabe'!$C52</f>
        <v>0</v>
      </c>
      <c r="F481" s="209">
        <f>'3.2.1 Dateneingabe'!$D52</f>
        <v>0</v>
      </c>
      <c r="G481" s="216">
        <f>'3.2.1 Dateneingabe'!$E52</f>
        <v>0</v>
      </c>
      <c r="H481" s="217">
        <f>'3.2.1 Dateneingabe'!$F52</f>
        <v>0</v>
      </c>
      <c r="I481" s="217">
        <f>'3.2.1 Dateneingabe'!$G52</f>
        <v>0</v>
      </c>
      <c r="J481" s="217">
        <f>'3.2.1 Dateneingabe'!$H52</f>
        <v>0</v>
      </c>
      <c r="K481" s="217">
        <f>'3.2.1 Dateneingabe'!$I52</f>
        <v>0</v>
      </c>
      <c r="L481" s="236">
        <f>'3.2.1 Dateneingabe'!$J52</f>
        <v>0</v>
      </c>
      <c r="M481" s="236">
        <f>'3.2.1 Dateneingabe'!$K52</f>
        <v>0</v>
      </c>
      <c r="N481" s="236">
        <f>'3.2.1 Dateneingabe'!$L52</f>
        <v>0</v>
      </c>
      <c r="O481" s="216">
        <f>'3.2.1 Dateneingabe'!$M52</f>
        <v>0</v>
      </c>
      <c r="P481" s="216">
        <f>'3.2.1 Dateneingabe'!$N52</f>
        <v>0</v>
      </c>
    </row>
    <row r="482" spans="2:16" ht="14.25">
      <c r="B482" s="216">
        <f>'1 Unternehmensangaben'!$A$12</f>
        <v>0</v>
      </c>
      <c r="C482" s="217">
        <f>'3.2.1 Dateneingabe'!$A$46</f>
        <v>2025</v>
      </c>
      <c r="D482" s="216">
        <f>'3.2.1 Dateneingabe'!$B53</f>
        <v>0</v>
      </c>
      <c r="E482" s="209">
        <f>'3.2.1 Dateneingabe'!$C53</f>
        <v>0</v>
      </c>
      <c r="F482" s="209">
        <f>'3.2.1 Dateneingabe'!$D53</f>
        <v>0</v>
      </c>
      <c r="G482" s="216">
        <f>'3.2.1 Dateneingabe'!$E53</f>
        <v>0</v>
      </c>
      <c r="H482" s="217">
        <f>'3.2.1 Dateneingabe'!$F53</f>
        <v>0</v>
      </c>
      <c r="I482" s="217">
        <f>'3.2.1 Dateneingabe'!$G53</f>
        <v>0</v>
      </c>
      <c r="J482" s="217">
        <f>'3.2.1 Dateneingabe'!$H53</f>
        <v>0</v>
      </c>
      <c r="K482" s="217">
        <f>'3.2.1 Dateneingabe'!$I53</f>
        <v>0</v>
      </c>
      <c r="L482" s="236">
        <f>'3.2.1 Dateneingabe'!$J53</f>
        <v>0</v>
      </c>
      <c r="M482" s="236">
        <f>'3.2.1 Dateneingabe'!$K53</f>
        <v>0</v>
      </c>
      <c r="N482" s="236">
        <f>'3.2.1 Dateneingabe'!$L53</f>
        <v>0</v>
      </c>
      <c r="O482" s="216">
        <f>'3.2.1 Dateneingabe'!$M53</f>
        <v>0</v>
      </c>
      <c r="P482" s="216">
        <f>'3.2.1 Dateneingabe'!$N53</f>
        <v>0</v>
      </c>
    </row>
    <row r="483" spans="2:16" ht="14.25">
      <c r="B483" s="216">
        <f>'1 Unternehmensangaben'!$A$12</f>
        <v>0</v>
      </c>
      <c r="C483" s="217">
        <f>'3.2.1 Dateneingabe'!$A$46</f>
        <v>2025</v>
      </c>
      <c r="D483" s="216">
        <f>'3.2.1 Dateneingabe'!$B54</f>
        <v>0</v>
      </c>
      <c r="E483" s="209">
        <f>'3.2.1 Dateneingabe'!$C54</f>
        <v>0</v>
      </c>
      <c r="F483" s="209">
        <f>'3.2.1 Dateneingabe'!$D54</f>
        <v>0</v>
      </c>
      <c r="G483" s="216">
        <f>'3.2.1 Dateneingabe'!$E54</f>
        <v>0</v>
      </c>
      <c r="H483" s="217">
        <f>'3.2.1 Dateneingabe'!$F54</f>
        <v>0</v>
      </c>
      <c r="I483" s="217">
        <f>'3.2.1 Dateneingabe'!$G54</f>
        <v>0</v>
      </c>
      <c r="J483" s="217">
        <f>'3.2.1 Dateneingabe'!$H54</f>
        <v>0</v>
      </c>
      <c r="K483" s="217">
        <f>'3.2.1 Dateneingabe'!$I54</f>
        <v>0</v>
      </c>
      <c r="L483" s="236">
        <f>'3.2.1 Dateneingabe'!$J54</f>
        <v>0</v>
      </c>
      <c r="M483" s="236">
        <f>'3.2.1 Dateneingabe'!$K54</f>
        <v>0</v>
      </c>
      <c r="N483" s="236">
        <f>'3.2.1 Dateneingabe'!$L54</f>
        <v>0</v>
      </c>
      <c r="O483" s="216">
        <f>'3.2.1 Dateneingabe'!$M54</f>
        <v>0</v>
      </c>
      <c r="P483" s="216">
        <f>'3.2.1 Dateneingabe'!$N54</f>
        <v>0</v>
      </c>
    </row>
    <row r="484" spans="2:16" ht="14.25">
      <c r="B484" s="216">
        <f>'1 Unternehmensangaben'!$A$12</f>
        <v>0</v>
      </c>
      <c r="C484" s="217">
        <f>'3.2.1 Dateneingabe'!$A$46</f>
        <v>2025</v>
      </c>
      <c r="D484" s="216">
        <f>'3.2.1 Dateneingabe'!$B55</f>
        <v>0</v>
      </c>
      <c r="E484" s="209">
        <f>'3.2.1 Dateneingabe'!$C55</f>
        <v>0</v>
      </c>
      <c r="F484" s="209">
        <f>'3.2.1 Dateneingabe'!$D55</f>
        <v>0</v>
      </c>
      <c r="G484" s="216">
        <f>'3.2.1 Dateneingabe'!$E55</f>
        <v>0</v>
      </c>
      <c r="H484" s="217">
        <f>'3.2.1 Dateneingabe'!$F55</f>
        <v>0</v>
      </c>
      <c r="I484" s="217">
        <f>'3.2.1 Dateneingabe'!$G55</f>
        <v>0</v>
      </c>
      <c r="J484" s="217">
        <f>'3.2.1 Dateneingabe'!$H55</f>
        <v>0</v>
      </c>
      <c r="K484" s="217">
        <f>'3.2.1 Dateneingabe'!$I55</f>
        <v>0</v>
      </c>
      <c r="L484" s="236">
        <f>'3.2.1 Dateneingabe'!$J55</f>
        <v>0</v>
      </c>
      <c r="M484" s="236">
        <f>'3.2.1 Dateneingabe'!$K55</f>
        <v>0</v>
      </c>
      <c r="N484" s="236">
        <f>'3.2.1 Dateneingabe'!$L55</f>
        <v>0</v>
      </c>
      <c r="O484" s="216">
        <f>'3.2.1 Dateneingabe'!$M55</f>
        <v>0</v>
      </c>
      <c r="P484" s="216">
        <f>'3.2.1 Dateneingabe'!$N55</f>
        <v>0</v>
      </c>
    </row>
    <row r="485" spans="2:16" ht="14.25">
      <c r="B485" s="216">
        <f>'1 Unternehmensangaben'!$A$12</f>
        <v>0</v>
      </c>
      <c r="C485" s="217">
        <f>'3.2.1 Dateneingabe'!$A$46</f>
        <v>2025</v>
      </c>
      <c r="D485" s="216">
        <f>'3.2.1 Dateneingabe'!$B56</f>
        <v>0</v>
      </c>
      <c r="E485" s="209">
        <f>'3.2.1 Dateneingabe'!$C56</f>
        <v>0</v>
      </c>
      <c r="F485" s="209">
        <f>'3.2.1 Dateneingabe'!$D56</f>
        <v>0</v>
      </c>
      <c r="G485" s="216">
        <f>'3.2.1 Dateneingabe'!$E56</f>
        <v>0</v>
      </c>
      <c r="H485" s="217">
        <f>'3.2.1 Dateneingabe'!$F56</f>
        <v>0</v>
      </c>
      <c r="I485" s="217">
        <f>'3.2.1 Dateneingabe'!$G56</f>
        <v>0</v>
      </c>
      <c r="J485" s="217">
        <f>'3.2.1 Dateneingabe'!$H56</f>
        <v>0</v>
      </c>
      <c r="K485" s="217">
        <f>'3.2.1 Dateneingabe'!$I56</f>
        <v>0</v>
      </c>
      <c r="L485" s="236">
        <f>'3.2.1 Dateneingabe'!$J56</f>
        <v>0</v>
      </c>
      <c r="M485" s="236">
        <f>'3.2.1 Dateneingabe'!$K56</f>
        <v>0</v>
      </c>
      <c r="N485" s="236">
        <f>'3.2.1 Dateneingabe'!$L56</f>
        <v>0</v>
      </c>
      <c r="O485" s="216">
        <f>'3.2.1 Dateneingabe'!$M56</f>
        <v>0</v>
      </c>
      <c r="P485" s="216">
        <f>'3.2.1 Dateneingabe'!$N56</f>
        <v>0</v>
      </c>
    </row>
    <row r="486" spans="2:16" ht="14.25">
      <c r="B486" s="216">
        <f>'1 Unternehmensangaben'!$A$12</f>
        <v>0</v>
      </c>
      <c r="C486" s="217">
        <f>'3.2.1 Dateneingabe'!$A$46</f>
        <v>2025</v>
      </c>
      <c r="D486" s="216">
        <f>'3.2.1 Dateneingabe'!$B57</f>
        <v>0</v>
      </c>
      <c r="E486" s="209">
        <f>'3.2.1 Dateneingabe'!$C57</f>
        <v>0</v>
      </c>
      <c r="F486" s="209">
        <f>'3.2.1 Dateneingabe'!$D57</f>
        <v>0</v>
      </c>
      <c r="G486" s="216">
        <f>'3.2.1 Dateneingabe'!$E57</f>
        <v>0</v>
      </c>
      <c r="H486" s="217">
        <f>'3.2.1 Dateneingabe'!$F57</f>
        <v>0</v>
      </c>
      <c r="I486" s="217">
        <f>'3.2.1 Dateneingabe'!$G57</f>
        <v>0</v>
      </c>
      <c r="J486" s="217">
        <f>'3.2.1 Dateneingabe'!$H57</f>
        <v>0</v>
      </c>
      <c r="K486" s="217">
        <f>'3.2.1 Dateneingabe'!$I57</f>
        <v>0</v>
      </c>
      <c r="L486" s="236">
        <f>'3.2.1 Dateneingabe'!$J57</f>
        <v>0</v>
      </c>
      <c r="M486" s="236">
        <f>'3.2.1 Dateneingabe'!$K57</f>
        <v>0</v>
      </c>
      <c r="N486" s="236">
        <f>'3.2.1 Dateneingabe'!$L57</f>
        <v>0</v>
      </c>
      <c r="O486" s="216">
        <f>'3.2.1 Dateneingabe'!$M57</f>
        <v>0</v>
      </c>
      <c r="P486" s="216">
        <f>'3.2.1 Dateneingabe'!$N57</f>
        <v>0</v>
      </c>
    </row>
    <row r="487" spans="2:16" ht="14.25">
      <c r="B487" s="216">
        <f>'1 Unternehmensangaben'!$A$12</f>
        <v>0</v>
      </c>
      <c r="C487" s="217">
        <f>'3.2.1 Dateneingabe'!$A$46</f>
        <v>2025</v>
      </c>
      <c r="D487" s="216">
        <f>'3.2.1 Dateneingabe'!$B58</f>
        <v>0</v>
      </c>
      <c r="E487" s="209">
        <f>'3.2.1 Dateneingabe'!$C58</f>
        <v>0</v>
      </c>
      <c r="F487" s="209">
        <f>'3.2.1 Dateneingabe'!$D58</f>
        <v>0</v>
      </c>
      <c r="G487" s="216">
        <f>'3.2.1 Dateneingabe'!$E58</f>
        <v>0</v>
      </c>
      <c r="H487" s="217">
        <f>'3.2.1 Dateneingabe'!$F58</f>
        <v>0</v>
      </c>
      <c r="I487" s="217">
        <f>'3.2.1 Dateneingabe'!$G58</f>
        <v>0</v>
      </c>
      <c r="J487" s="217">
        <f>'3.2.1 Dateneingabe'!$H58</f>
        <v>0</v>
      </c>
      <c r="K487" s="217">
        <f>'3.2.1 Dateneingabe'!$I58</f>
        <v>0</v>
      </c>
      <c r="L487" s="236">
        <f>'3.2.1 Dateneingabe'!$J58</f>
        <v>0</v>
      </c>
      <c r="M487" s="236">
        <f>'3.2.1 Dateneingabe'!$K58</f>
        <v>0</v>
      </c>
      <c r="N487" s="236">
        <f>'3.2.1 Dateneingabe'!$L58</f>
        <v>0</v>
      </c>
      <c r="O487" s="216">
        <f>'3.2.1 Dateneingabe'!$M58</f>
        <v>0</v>
      </c>
      <c r="P487" s="216">
        <f>'3.2.1 Dateneingabe'!$N58</f>
        <v>0</v>
      </c>
    </row>
    <row r="488" spans="2:16" ht="14.25">
      <c r="B488" s="216">
        <f>'1 Unternehmensangaben'!$A$12</f>
        <v>0</v>
      </c>
      <c r="C488" s="217">
        <f>'3.2.1 Dateneingabe'!$A$46</f>
        <v>2025</v>
      </c>
      <c r="D488" s="216">
        <f>'3.2.1 Dateneingabe'!$B59</f>
        <v>0</v>
      </c>
      <c r="E488" s="209">
        <f>'3.2.1 Dateneingabe'!$C59</f>
        <v>0</v>
      </c>
      <c r="F488" s="209">
        <f>'3.2.1 Dateneingabe'!$D59</f>
        <v>0</v>
      </c>
      <c r="G488" s="216">
        <f>'3.2.1 Dateneingabe'!$E59</f>
        <v>0</v>
      </c>
      <c r="H488" s="217">
        <f>'3.2.1 Dateneingabe'!$F59</f>
        <v>0</v>
      </c>
      <c r="I488" s="217">
        <f>'3.2.1 Dateneingabe'!$G59</f>
        <v>0</v>
      </c>
      <c r="J488" s="217">
        <f>'3.2.1 Dateneingabe'!$H59</f>
        <v>0</v>
      </c>
      <c r="K488" s="217">
        <f>'3.2.1 Dateneingabe'!$I59</f>
        <v>0</v>
      </c>
      <c r="L488" s="236">
        <f>'3.2.1 Dateneingabe'!$J59</f>
        <v>0</v>
      </c>
      <c r="M488" s="236">
        <f>'3.2.1 Dateneingabe'!$K59</f>
        <v>0</v>
      </c>
      <c r="N488" s="236">
        <f>'3.2.1 Dateneingabe'!$L59</f>
        <v>0</v>
      </c>
      <c r="O488" s="216">
        <f>'3.2.1 Dateneingabe'!$M59</f>
        <v>0</v>
      </c>
      <c r="P488" s="216">
        <f>'3.2.1 Dateneingabe'!$N59</f>
        <v>0</v>
      </c>
    </row>
    <row r="489" spans="2:16" ht="14.25">
      <c r="B489" s="216">
        <f>'1 Unternehmensangaben'!$A$12</f>
        <v>0</v>
      </c>
      <c r="C489" s="217">
        <f>'3.2.1 Dateneingabe'!$A$46</f>
        <v>2025</v>
      </c>
      <c r="D489" s="216">
        <f>'3.2.1 Dateneingabe'!$B60</f>
        <v>0</v>
      </c>
      <c r="E489" s="209">
        <f>'3.2.1 Dateneingabe'!$C60</f>
        <v>0</v>
      </c>
      <c r="F489" s="209">
        <f>'3.2.1 Dateneingabe'!$D60</f>
        <v>0</v>
      </c>
      <c r="G489" s="216">
        <f>'3.2.1 Dateneingabe'!$E60</f>
        <v>0</v>
      </c>
      <c r="H489" s="217">
        <f>'3.2.1 Dateneingabe'!$F60</f>
        <v>0</v>
      </c>
      <c r="I489" s="217">
        <f>'3.2.1 Dateneingabe'!$G60</f>
        <v>0</v>
      </c>
      <c r="J489" s="217">
        <f>'3.2.1 Dateneingabe'!$H60</f>
        <v>0</v>
      </c>
      <c r="K489" s="217">
        <f>'3.2.1 Dateneingabe'!$I60</f>
        <v>0</v>
      </c>
      <c r="L489" s="236">
        <f>'3.2.1 Dateneingabe'!$J60</f>
        <v>0</v>
      </c>
      <c r="M489" s="236">
        <f>'3.2.1 Dateneingabe'!$K60</f>
        <v>0</v>
      </c>
      <c r="N489" s="236">
        <f>'3.2.1 Dateneingabe'!$L60</f>
        <v>0</v>
      </c>
      <c r="O489" s="216">
        <f>'3.2.1 Dateneingabe'!$M60</f>
        <v>0</v>
      </c>
      <c r="P489" s="216">
        <f>'3.2.1 Dateneingabe'!$N60</f>
        <v>0</v>
      </c>
    </row>
    <row r="490" spans="2:16" ht="14.25">
      <c r="B490" s="216">
        <f>'1 Unternehmensangaben'!$A$12</f>
        <v>0</v>
      </c>
      <c r="C490" s="217">
        <f>'3.2.1 Dateneingabe'!$A$46</f>
        <v>2025</v>
      </c>
      <c r="D490" s="216">
        <f>'3.2.1 Dateneingabe'!$B61</f>
        <v>0</v>
      </c>
      <c r="E490" s="209">
        <f>'3.2.1 Dateneingabe'!$C61</f>
        <v>0</v>
      </c>
      <c r="F490" s="209">
        <f>'3.2.1 Dateneingabe'!$D61</f>
        <v>0</v>
      </c>
      <c r="G490" s="216">
        <f>'3.2.1 Dateneingabe'!$E61</f>
        <v>0</v>
      </c>
      <c r="H490" s="217">
        <f>'3.2.1 Dateneingabe'!$F61</f>
        <v>0</v>
      </c>
      <c r="I490" s="217">
        <f>'3.2.1 Dateneingabe'!$G61</f>
        <v>0</v>
      </c>
      <c r="J490" s="217">
        <f>'3.2.1 Dateneingabe'!$H61</f>
        <v>0</v>
      </c>
      <c r="K490" s="217">
        <f>'3.2.1 Dateneingabe'!$I61</f>
        <v>0</v>
      </c>
      <c r="L490" s="236">
        <f>'3.2.1 Dateneingabe'!$J61</f>
        <v>0</v>
      </c>
      <c r="M490" s="236">
        <f>'3.2.1 Dateneingabe'!$K61</f>
        <v>0</v>
      </c>
      <c r="N490" s="236">
        <f>'3.2.1 Dateneingabe'!$L61</f>
        <v>0</v>
      </c>
      <c r="O490" s="216">
        <f>'3.2.1 Dateneingabe'!$M61</f>
        <v>0</v>
      </c>
      <c r="P490" s="216">
        <f>'3.2.1 Dateneingabe'!$N61</f>
        <v>0</v>
      </c>
    </row>
    <row r="491" spans="2:16" ht="14.25">
      <c r="B491" s="216">
        <f>'1 Unternehmensangaben'!$A$12</f>
        <v>0</v>
      </c>
      <c r="C491" s="217">
        <f>'3.2.1 Dateneingabe'!$A$46</f>
        <v>2025</v>
      </c>
      <c r="D491" s="216">
        <f>'3.2.1 Dateneingabe'!$B62</f>
        <v>0</v>
      </c>
      <c r="E491" s="209">
        <f>'3.2.1 Dateneingabe'!$C62</f>
        <v>0</v>
      </c>
      <c r="F491" s="209">
        <f>'3.2.1 Dateneingabe'!$D62</f>
        <v>0</v>
      </c>
      <c r="G491" s="216">
        <f>'3.2.1 Dateneingabe'!$E62</f>
        <v>0</v>
      </c>
      <c r="H491" s="217">
        <f>'3.2.1 Dateneingabe'!$F62</f>
        <v>0</v>
      </c>
      <c r="I491" s="217">
        <f>'3.2.1 Dateneingabe'!$G62</f>
        <v>0</v>
      </c>
      <c r="J491" s="217">
        <f>'3.2.1 Dateneingabe'!$H62</f>
        <v>0</v>
      </c>
      <c r="K491" s="217">
        <f>'3.2.1 Dateneingabe'!$I62</f>
        <v>0</v>
      </c>
      <c r="L491" s="236">
        <f>'3.2.1 Dateneingabe'!$J62</f>
        <v>0</v>
      </c>
      <c r="M491" s="236">
        <f>'3.2.1 Dateneingabe'!$K62</f>
        <v>0</v>
      </c>
      <c r="N491" s="236">
        <f>'3.2.1 Dateneingabe'!$L62</f>
        <v>0</v>
      </c>
      <c r="O491" s="216">
        <f>'3.2.1 Dateneingabe'!$M62</f>
        <v>0</v>
      </c>
      <c r="P491" s="216">
        <f>'3.2.1 Dateneingabe'!$N62</f>
        <v>0</v>
      </c>
    </row>
    <row r="492" spans="2:16" ht="14.25">
      <c r="B492" s="216">
        <f>'1 Unternehmensangaben'!$A$12</f>
        <v>0</v>
      </c>
      <c r="C492" s="217">
        <f>'3.2.1 Dateneingabe'!$A$46</f>
        <v>2025</v>
      </c>
      <c r="D492" s="216">
        <f>'3.2.1 Dateneingabe'!$B63</f>
        <v>0</v>
      </c>
      <c r="E492" s="209">
        <f>'3.2.1 Dateneingabe'!$C63</f>
        <v>0</v>
      </c>
      <c r="F492" s="209">
        <f>'3.2.1 Dateneingabe'!$D63</f>
        <v>0</v>
      </c>
      <c r="G492" s="216">
        <f>'3.2.1 Dateneingabe'!$E63</f>
        <v>0</v>
      </c>
      <c r="H492" s="217">
        <f>'3.2.1 Dateneingabe'!$F63</f>
        <v>0</v>
      </c>
      <c r="I492" s="217">
        <f>'3.2.1 Dateneingabe'!$G63</f>
        <v>0</v>
      </c>
      <c r="J492" s="217">
        <f>'3.2.1 Dateneingabe'!$H63</f>
        <v>0</v>
      </c>
      <c r="K492" s="217">
        <f>'3.2.1 Dateneingabe'!$I63</f>
        <v>0</v>
      </c>
      <c r="L492" s="236">
        <f>'3.2.1 Dateneingabe'!$J63</f>
        <v>0</v>
      </c>
      <c r="M492" s="236">
        <f>'3.2.1 Dateneingabe'!$K63</f>
        <v>0</v>
      </c>
      <c r="N492" s="236">
        <f>'3.2.1 Dateneingabe'!$L63</f>
        <v>0</v>
      </c>
      <c r="O492" s="216">
        <f>'3.2.1 Dateneingabe'!$M63</f>
        <v>0</v>
      </c>
      <c r="P492" s="216">
        <f>'3.2.1 Dateneingabe'!$N63</f>
        <v>0</v>
      </c>
    </row>
    <row r="493" spans="2:16" ht="14.25">
      <c r="B493" s="216">
        <f>'1 Unternehmensangaben'!$A$12</f>
        <v>0</v>
      </c>
      <c r="C493" s="217">
        <f>'3.2.1 Dateneingabe'!$A$46</f>
        <v>2025</v>
      </c>
      <c r="D493" s="216">
        <f>'3.2.1 Dateneingabe'!$B64</f>
        <v>0</v>
      </c>
      <c r="E493" s="209">
        <f>'3.2.1 Dateneingabe'!$C64</f>
        <v>0</v>
      </c>
      <c r="F493" s="209">
        <f>'3.2.1 Dateneingabe'!$D64</f>
        <v>0</v>
      </c>
      <c r="G493" s="216">
        <f>'3.2.1 Dateneingabe'!$E64</f>
        <v>0</v>
      </c>
      <c r="H493" s="217">
        <f>'3.2.1 Dateneingabe'!$F64</f>
        <v>0</v>
      </c>
      <c r="I493" s="217">
        <f>'3.2.1 Dateneingabe'!$G64</f>
        <v>0</v>
      </c>
      <c r="J493" s="217">
        <f>'3.2.1 Dateneingabe'!$H64</f>
        <v>0</v>
      </c>
      <c r="K493" s="217">
        <f>'3.2.1 Dateneingabe'!$I64</f>
        <v>0</v>
      </c>
      <c r="L493" s="236">
        <f>'3.2.1 Dateneingabe'!$J64</f>
        <v>0</v>
      </c>
      <c r="M493" s="236">
        <f>'3.2.1 Dateneingabe'!$K64</f>
        <v>0</v>
      </c>
      <c r="N493" s="236">
        <f>'3.2.1 Dateneingabe'!$L64</f>
        <v>0</v>
      </c>
      <c r="O493" s="216">
        <f>'3.2.1 Dateneingabe'!$M64</f>
        <v>0</v>
      </c>
      <c r="P493" s="216">
        <f>'3.2.1 Dateneingabe'!$N64</f>
        <v>0</v>
      </c>
    </row>
    <row r="494" spans="2:16" ht="14.25">
      <c r="B494" s="216">
        <f>'1 Unternehmensangaben'!$A$12</f>
        <v>0</v>
      </c>
      <c r="C494" s="217">
        <f>'3.2.1 Dateneingabe'!$A$46</f>
        <v>2025</v>
      </c>
      <c r="D494" s="216">
        <f>'3.2.1 Dateneingabe'!$B65</f>
        <v>0</v>
      </c>
      <c r="E494" s="209">
        <f>'3.2.1 Dateneingabe'!$C65</f>
        <v>0</v>
      </c>
      <c r="F494" s="209">
        <f>'3.2.1 Dateneingabe'!$D65</f>
        <v>0</v>
      </c>
      <c r="G494" s="216">
        <f>'3.2.1 Dateneingabe'!$E65</f>
        <v>0</v>
      </c>
      <c r="H494" s="217">
        <f>'3.2.1 Dateneingabe'!$F65</f>
        <v>0</v>
      </c>
      <c r="I494" s="217">
        <f>'3.2.1 Dateneingabe'!$G65</f>
        <v>0</v>
      </c>
      <c r="J494" s="217">
        <f>'3.2.1 Dateneingabe'!$H65</f>
        <v>0</v>
      </c>
      <c r="K494" s="217">
        <f>'3.2.1 Dateneingabe'!$I65</f>
        <v>0</v>
      </c>
      <c r="L494" s="236">
        <f>'3.2.1 Dateneingabe'!$J65</f>
        <v>0</v>
      </c>
      <c r="M494" s="236">
        <f>'3.2.1 Dateneingabe'!$K65</f>
        <v>0</v>
      </c>
      <c r="N494" s="236">
        <f>'3.2.1 Dateneingabe'!$L65</f>
        <v>0</v>
      </c>
      <c r="O494" s="216">
        <f>'3.2.1 Dateneingabe'!$M65</f>
        <v>0</v>
      </c>
      <c r="P494" s="216">
        <f>'3.2.1 Dateneingabe'!$N65</f>
        <v>0</v>
      </c>
    </row>
    <row r="495" spans="2:16" ht="14.25">
      <c r="B495" s="216">
        <f>'1 Unternehmensangaben'!$A$12</f>
        <v>0</v>
      </c>
      <c r="C495" s="217">
        <f>'3.2.1 Dateneingabe'!$A$46</f>
        <v>2025</v>
      </c>
      <c r="D495" s="216">
        <f>'3.2.1 Dateneingabe'!$B66</f>
        <v>0</v>
      </c>
      <c r="E495" s="209">
        <f>'3.2.1 Dateneingabe'!$C66</f>
        <v>0</v>
      </c>
      <c r="F495" s="209">
        <f>'3.2.1 Dateneingabe'!$D66</f>
        <v>0</v>
      </c>
      <c r="G495" s="216">
        <f>'3.2.1 Dateneingabe'!$E66</f>
        <v>0</v>
      </c>
      <c r="H495" s="217">
        <f>'3.2.1 Dateneingabe'!$F66</f>
        <v>0</v>
      </c>
      <c r="I495" s="217">
        <f>'3.2.1 Dateneingabe'!$G66</f>
        <v>0</v>
      </c>
      <c r="J495" s="217">
        <f>'3.2.1 Dateneingabe'!$H66</f>
        <v>0</v>
      </c>
      <c r="K495" s="217">
        <f>'3.2.1 Dateneingabe'!$I66</f>
        <v>0</v>
      </c>
      <c r="L495" s="236">
        <f>'3.2.1 Dateneingabe'!$J66</f>
        <v>0</v>
      </c>
      <c r="M495" s="236">
        <f>'3.2.1 Dateneingabe'!$K66</f>
        <v>0</v>
      </c>
      <c r="N495" s="236">
        <f>'3.2.1 Dateneingabe'!$L66</f>
        <v>0</v>
      </c>
      <c r="O495" s="216">
        <f>'3.2.1 Dateneingabe'!$M66</f>
        <v>0</v>
      </c>
      <c r="P495" s="216">
        <f>'3.2.1 Dateneingabe'!$N66</f>
        <v>0</v>
      </c>
    </row>
    <row r="496" spans="2:16" ht="14.25">
      <c r="B496" s="216">
        <f>'1 Unternehmensangaben'!$A$12</f>
        <v>0</v>
      </c>
      <c r="C496" s="217">
        <f>'3.2.1 Dateneingabe'!$A$46</f>
        <v>2025</v>
      </c>
      <c r="D496" s="216">
        <f>'3.2.1 Dateneingabe'!$B67</f>
        <v>0</v>
      </c>
      <c r="E496" s="209">
        <f>'3.2.1 Dateneingabe'!$C67</f>
        <v>0</v>
      </c>
      <c r="F496" s="209">
        <f>'3.2.1 Dateneingabe'!$D67</f>
        <v>0</v>
      </c>
      <c r="G496" s="216">
        <f>'3.2.1 Dateneingabe'!$E67</f>
        <v>0</v>
      </c>
      <c r="H496" s="217">
        <f>'3.2.1 Dateneingabe'!$F67</f>
        <v>0</v>
      </c>
      <c r="I496" s="217">
        <f>'3.2.1 Dateneingabe'!$G67</f>
        <v>0</v>
      </c>
      <c r="J496" s="217">
        <f>'3.2.1 Dateneingabe'!$H67</f>
        <v>0</v>
      </c>
      <c r="K496" s="217">
        <f>'3.2.1 Dateneingabe'!$I67</f>
        <v>0</v>
      </c>
      <c r="L496" s="236">
        <f>'3.2.1 Dateneingabe'!$J67</f>
        <v>0</v>
      </c>
      <c r="M496" s="236">
        <f>'3.2.1 Dateneingabe'!$K67</f>
        <v>0</v>
      </c>
      <c r="N496" s="236">
        <f>'3.2.1 Dateneingabe'!$L67</f>
        <v>0</v>
      </c>
      <c r="O496" s="216">
        <f>'3.2.1 Dateneingabe'!$M67</f>
        <v>0</v>
      </c>
      <c r="P496" s="216">
        <f>'3.2.1 Dateneingabe'!$N67</f>
        <v>0</v>
      </c>
    </row>
    <row r="498" spans="2:12" ht="14.25">
      <c r="B498" s="221" t="s">
        <v>313</v>
      </c>
      <c r="C498" s="221" t="s">
        <v>27</v>
      </c>
      <c r="D498" s="221" t="s">
        <v>111</v>
      </c>
      <c r="E498" s="221" t="s">
        <v>346</v>
      </c>
      <c r="F498" s="221" t="s">
        <v>347</v>
      </c>
      <c r="G498" s="221" t="s">
        <v>348</v>
      </c>
      <c r="H498" s="221" t="s">
        <v>115</v>
      </c>
      <c r="I498" s="221" t="s">
        <v>349</v>
      </c>
      <c r="J498" s="221" t="s">
        <v>350</v>
      </c>
      <c r="K498" s="221" t="s">
        <v>271</v>
      </c>
      <c r="L498" s="221" t="s">
        <v>353</v>
      </c>
    </row>
    <row r="499" spans="2:12" ht="14.25">
      <c r="B499" s="216">
        <f>'1 Unternehmensangaben'!$A$12</f>
        <v>0</v>
      </c>
      <c r="C499" s="217">
        <f>'3.2.2 Dateneingabe'!$B2</f>
        <v>2023</v>
      </c>
      <c r="D499" s="209" t="str">
        <f>'3.2.2 Dateneingabe'!$A$2</f>
        <v>Basic</v>
      </c>
      <c r="E499" s="216">
        <f>'3.2.2 Dateneingabe'!$C2</f>
        <v>0</v>
      </c>
      <c r="F499" s="216">
        <f>'3.2.2 Dateneingabe'!$D2</f>
        <v>0</v>
      </c>
      <c r="G499" s="216">
        <f>'3.2.2 Dateneingabe'!$E2</f>
        <v>0</v>
      </c>
      <c r="H499" s="222">
        <f>'3.2.2 Dateneingabe'!$F2</f>
        <v>0</v>
      </c>
      <c r="I499" s="222">
        <f>'3.2.2 Dateneingabe'!$G2</f>
        <v>0</v>
      </c>
      <c r="J499" s="222">
        <f>'3.2.2 Dateneingabe'!$H2</f>
        <v>0</v>
      </c>
      <c r="K499" s="236">
        <f>'3.2.2 Dateneingabe'!$I2</f>
        <v>0</v>
      </c>
      <c r="L499" s="236">
        <f>'3.2.2 Dateneingabe'!$J2</f>
        <v>0</v>
      </c>
    </row>
    <row r="500" spans="2:12" ht="14.25">
      <c r="B500" s="216">
        <f>'1 Unternehmensangaben'!$A$12</f>
        <v>0</v>
      </c>
      <c r="C500" s="217">
        <f>'3.2.2 Dateneingabe'!$B3</f>
        <v>2024</v>
      </c>
      <c r="D500" s="216" t="str">
        <f>'3.2.2 Dateneingabe'!$A$2</f>
        <v>Basic</v>
      </c>
      <c r="E500" s="216">
        <f>'3.2.2 Dateneingabe'!$C3</f>
        <v>0</v>
      </c>
      <c r="F500" s="216">
        <f>'3.2.2 Dateneingabe'!$D3</f>
        <v>0</v>
      </c>
      <c r="G500" s="216">
        <f>'3.2.2 Dateneingabe'!$E3</f>
        <v>0</v>
      </c>
      <c r="H500" s="222">
        <f>'3.2.2 Dateneingabe'!$F3</f>
        <v>0</v>
      </c>
      <c r="I500" s="222">
        <f>'3.2.2 Dateneingabe'!$G3</f>
        <v>0</v>
      </c>
      <c r="J500" s="222">
        <f>'3.2.2 Dateneingabe'!$H3</f>
        <v>0</v>
      </c>
      <c r="K500" s="236">
        <f>'3.2.2 Dateneingabe'!$I3</f>
        <v>0</v>
      </c>
      <c r="L500" s="236">
        <f>'3.2.2 Dateneingabe'!$J3</f>
        <v>0</v>
      </c>
    </row>
    <row r="501" spans="2:12" ht="14.25">
      <c r="B501" s="216">
        <f>'1 Unternehmensangaben'!$A$12</f>
        <v>0</v>
      </c>
      <c r="C501" s="217">
        <f>'3.2.2 Dateneingabe'!$B4</f>
        <v>2025</v>
      </c>
      <c r="D501" s="216" t="str">
        <f>'3.2.2 Dateneingabe'!$A$2</f>
        <v>Basic</v>
      </c>
      <c r="E501" s="216">
        <f>'3.2.2 Dateneingabe'!$C4</f>
        <v>0</v>
      </c>
      <c r="F501" s="216">
        <f>'3.2.2 Dateneingabe'!$D4</f>
        <v>0</v>
      </c>
      <c r="G501" s="216">
        <f>'3.2.2 Dateneingabe'!$E4</f>
        <v>0</v>
      </c>
      <c r="H501" s="222">
        <f>'3.2.2 Dateneingabe'!$F4</f>
        <v>0</v>
      </c>
      <c r="I501" s="222">
        <f>'3.2.2 Dateneingabe'!$G4</f>
        <v>0</v>
      </c>
      <c r="J501" s="222">
        <f>'3.2.2 Dateneingabe'!$H4</f>
        <v>0</v>
      </c>
      <c r="K501" s="236">
        <f>'3.2.2 Dateneingabe'!$I4</f>
        <v>0</v>
      </c>
      <c r="L501" s="236">
        <f>'3.2.2 Dateneingabe'!$J4</f>
        <v>0</v>
      </c>
    </row>
    <row r="502" spans="2:12" ht="14.25">
      <c r="B502" s="216">
        <f>'1 Unternehmensangaben'!$A$12</f>
        <v>0</v>
      </c>
      <c r="C502" s="217">
        <f>'3.2.2 Dateneingabe'!$B5</f>
        <v>2023</v>
      </c>
      <c r="D502" s="209" t="str">
        <f>'3.2.2 Dateneingabe'!$A$5</f>
        <v>Low</v>
      </c>
      <c r="E502" s="216">
        <f>'3.2.2 Dateneingabe'!$C5</f>
        <v>0</v>
      </c>
      <c r="F502" s="216">
        <f>'3.2.2 Dateneingabe'!$D5</f>
        <v>0</v>
      </c>
      <c r="G502" s="216">
        <f>'3.2.2 Dateneingabe'!$E5</f>
        <v>0</v>
      </c>
      <c r="H502" s="222">
        <f>'3.2.2 Dateneingabe'!$F5</f>
        <v>0</v>
      </c>
      <c r="I502" s="222">
        <f>'3.2.2 Dateneingabe'!$G5</f>
        <v>0</v>
      </c>
      <c r="J502" s="222">
        <f>'3.2.2 Dateneingabe'!$H5</f>
        <v>0</v>
      </c>
      <c r="K502" s="236">
        <f>'3.2.2 Dateneingabe'!$I5</f>
        <v>0</v>
      </c>
      <c r="L502" s="236">
        <f>'3.2.2 Dateneingabe'!$J5</f>
        <v>0</v>
      </c>
    </row>
    <row r="503" spans="2:12" ht="14.25">
      <c r="B503" s="216">
        <f>'1 Unternehmensangaben'!$A$12</f>
        <v>0</v>
      </c>
      <c r="C503" s="217">
        <f>'3.2.2 Dateneingabe'!$B6</f>
        <v>2024</v>
      </c>
      <c r="D503" s="209" t="str">
        <f>'3.2.2 Dateneingabe'!$A$5</f>
        <v>Low</v>
      </c>
      <c r="E503" s="216">
        <f>'3.2.2 Dateneingabe'!$C6</f>
        <v>0</v>
      </c>
      <c r="F503" s="216">
        <f>'3.2.2 Dateneingabe'!$D6</f>
        <v>0</v>
      </c>
      <c r="G503" s="216">
        <f>'3.2.2 Dateneingabe'!$E6</f>
        <v>0</v>
      </c>
      <c r="H503" s="222">
        <f>'3.2.2 Dateneingabe'!$F6</f>
        <v>0</v>
      </c>
      <c r="I503" s="222">
        <f>'3.2.2 Dateneingabe'!$G6</f>
        <v>0</v>
      </c>
      <c r="J503" s="222">
        <f>'3.2.2 Dateneingabe'!$H6</f>
        <v>0</v>
      </c>
      <c r="K503" s="236">
        <f>'3.2.2 Dateneingabe'!$I6</f>
        <v>0</v>
      </c>
      <c r="L503" s="236">
        <f>'3.2.2 Dateneingabe'!$J6</f>
        <v>0</v>
      </c>
    </row>
    <row r="504" spans="2:12" ht="14.25">
      <c r="B504" s="216">
        <f>'1 Unternehmensangaben'!$A$12</f>
        <v>0</v>
      </c>
      <c r="C504" s="217">
        <f>'3.2.2 Dateneingabe'!$B7</f>
        <v>2025</v>
      </c>
      <c r="D504" s="209" t="str">
        <f>'3.2.2 Dateneingabe'!$A$5</f>
        <v>Low</v>
      </c>
      <c r="E504" s="216">
        <f>'3.2.2 Dateneingabe'!$C7</f>
        <v>0</v>
      </c>
      <c r="F504" s="216">
        <f>'3.2.2 Dateneingabe'!$D7</f>
        <v>0</v>
      </c>
      <c r="G504" s="216">
        <f>'3.2.2 Dateneingabe'!$E7</f>
        <v>0</v>
      </c>
      <c r="H504" s="222">
        <f>'3.2.2 Dateneingabe'!$F7</f>
        <v>0</v>
      </c>
      <c r="I504" s="222">
        <f>'3.2.2 Dateneingabe'!$G7</f>
        <v>0</v>
      </c>
      <c r="J504" s="222">
        <f>'3.2.2 Dateneingabe'!$H7</f>
        <v>0</v>
      </c>
      <c r="K504" s="236">
        <f>'3.2.2 Dateneingabe'!$I7</f>
        <v>0</v>
      </c>
      <c r="L504" s="236">
        <f>'3.2.2 Dateneingabe'!$J7</f>
        <v>0</v>
      </c>
    </row>
    <row r="505" spans="2:12" ht="14.25">
      <c r="B505" s="216">
        <f>'1 Unternehmensangaben'!$A$12</f>
        <v>0</v>
      </c>
      <c r="C505" s="217">
        <f>'3.2.2 Dateneingabe'!$B8</f>
        <v>2023</v>
      </c>
      <c r="D505" s="209" t="str">
        <f>'3.2.2 Dateneingabe'!$A$8</f>
        <v>Medium</v>
      </c>
      <c r="E505" s="216">
        <f>'3.2.2 Dateneingabe'!$C8</f>
        <v>0</v>
      </c>
      <c r="F505" s="216">
        <f>'3.2.2 Dateneingabe'!$D8</f>
        <v>0</v>
      </c>
      <c r="G505" s="216">
        <f>'3.2.2 Dateneingabe'!$E8</f>
        <v>0</v>
      </c>
      <c r="H505" s="222">
        <f>'3.2.2 Dateneingabe'!$F8</f>
        <v>0</v>
      </c>
      <c r="I505" s="222">
        <f>'3.2.2 Dateneingabe'!$G8</f>
        <v>0</v>
      </c>
      <c r="J505" s="222">
        <f>'3.2.2 Dateneingabe'!$H8</f>
        <v>0</v>
      </c>
      <c r="K505" s="236">
        <f>'3.2.2 Dateneingabe'!$I8</f>
        <v>0</v>
      </c>
      <c r="L505" s="236">
        <f>'3.2.2 Dateneingabe'!$J8</f>
        <v>0</v>
      </c>
    </row>
    <row r="506" spans="2:12" ht="14.25">
      <c r="B506" s="216">
        <f>'1 Unternehmensangaben'!$A$12</f>
        <v>0</v>
      </c>
      <c r="C506" s="217">
        <f>'3.2.2 Dateneingabe'!$B9</f>
        <v>2024</v>
      </c>
      <c r="D506" s="209" t="str">
        <f>'3.2.2 Dateneingabe'!$A$8</f>
        <v>Medium</v>
      </c>
      <c r="E506" s="216">
        <f>'3.2.2 Dateneingabe'!$C9</f>
        <v>0</v>
      </c>
      <c r="F506" s="216">
        <f>'3.2.2 Dateneingabe'!$D9</f>
        <v>0</v>
      </c>
      <c r="G506" s="216">
        <f>'3.2.2 Dateneingabe'!$E9</f>
        <v>0</v>
      </c>
      <c r="H506" s="222">
        <f>'3.2.2 Dateneingabe'!$F9</f>
        <v>0</v>
      </c>
      <c r="I506" s="222">
        <f>'3.2.2 Dateneingabe'!$G9</f>
        <v>0</v>
      </c>
      <c r="J506" s="222">
        <f>'3.2.2 Dateneingabe'!$H9</f>
        <v>0</v>
      </c>
      <c r="K506" s="236">
        <f>'3.2.2 Dateneingabe'!$I9</f>
        <v>0</v>
      </c>
      <c r="L506" s="236">
        <f>'3.2.2 Dateneingabe'!$J9</f>
        <v>0</v>
      </c>
    </row>
    <row r="507" spans="2:12" ht="14.25">
      <c r="B507" s="216">
        <f>'1 Unternehmensangaben'!$A$12</f>
        <v>0</v>
      </c>
      <c r="C507" s="217">
        <f>'3.2.2 Dateneingabe'!$B10</f>
        <v>2025</v>
      </c>
      <c r="D507" s="209" t="str">
        <f>'3.2.2 Dateneingabe'!$A$8</f>
        <v>Medium</v>
      </c>
      <c r="E507" s="216">
        <f>'3.2.2 Dateneingabe'!$C10</f>
        <v>0</v>
      </c>
      <c r="F507" s="216">
        <f>'3.2.2 Dateneingabe'!$D10</f>
        <v>0</v>
      </c>
      <c r="G507" s="216">
        <f>'3.2.2 Dateneingabe'!$E10</f>
        <v>0</v>
      </c>
      <c r="H507" s="222">
        <f>'3.2.2 Dateneingabe'!$F10</f>
        <v>0</v>
      </c>
      <c r="I507" s="222">
        <f>'3.2.2 Dateneingabe'!$G10</f>
        <v>0</v>
      </c>
      <c r="J507" s="222">
        <f>'3.2.2 Dateneingabe'!$H10</f>
        <v>0</v>
      </c>
      <c r="K507" s="236">
        <f>'3.2.2 Dateneingabe'!$I10</f>
        <v>0</v>
      </c>
      <c r="L507" s="236">
        <f>'3.2.2 Dateneingabe'!$J10</f>
        <v>0</v>
      </c>
    </row>
    <row r="508" spans="2:12" ht="14.25">
      <c r="B508" s="216">
        <f>'1 Unternehmensangaben'!$A$12</f>
        <v>0</v>
      </c>
      <c r="C508" s="217">
        <f>'3.2.2 Dateneingabe'!$B11</f>
        <v>2023</v>
      </c>
      <c r="D508" s="209" t="str">
        <f>'3.2.2 Dateneingabe'!$A$11</f>
        <v>High</v>
      </c>
      <c r="E508" s="216">
        <f>'3.2.2 Dateneingabe'!$C11</f>
        <v>0</v>
      </c>
      <c r="F508" s="216">
        <f>'3.2.2 Dateneingabe'!$D11</f>
        <v>0</v>
      </c>
      <c r="G508" s="216">
        <f>'3.2.2 Dateneingabe'!$E11</f>
        <v>0</v>
      </c>
      <c r="H508" s="222">
        <f>'3.2.2 Dateneingabe'!$F11</f>
        <v>0</v>
      </c>
      <c r="I508" s="222">
        <f>'3.2.2 Dateneingabe'!$G11</f>
        <v>0</v>
      </c>
      <c r="J508" s="222">
        <f>'3.2.2 Dateneingabe'!$H11</f>
        <v>0</v>
      </c>
      <c r="K508" s="236">
        <f>'3.2.2 Dateneingabe'!$I11</f>
        <v>0</v>
      </c>
      <c r="L508" s="236">
        <f>'3.2.2 Dateneingabe'!$J11</f>
        <v>0</v>
      </c>
    </row>
    <row r="509" spans="2:12" ht="14.25">
      <c r="B509" s="216">
        <f>'1 Unternehmensangaben'!$A$12</f>
        <v>0</v>
      </c>
      <c r="C509" s="217">
        <f>'3.2.2 Dateneingabe'!$B12</f>
        <v>2024</v>
      </c>
      <c r="D509" s="209" t="str">
        <f>'3.2.2 Dateneingabe'!$A$11</f>
        <v>High</v>
      </c>
      <c r="E509" s="216">
        <f>'3.2.2 Dateneingabe'!$C12</f>
        <v>0</v>
      </c>
      <c r="F509" s="216">
        <f>'3.2.2 Dateneingabe'!$D12</f>
        <v>0</v>
      </c>
      <c r="G509" s="216">
        <f>'3.2.2 Dateneingabe'!$E12</f>
        <v>0</v>
      </c>
      <c r="H509" s="222">
        <f>'3.2.2 Dateneingabe'!$F12</f>
        <v>0</v>
      </c>
      <c r="I509" s="222">
        <f>'3.2.2 Dateneingabe'!$G12</f>
        <v>0</v>
      </c>
      <c r="J509" s="222">
        <f>'3.2.2 Dateneingabe'!$H12</f>
        <v>0</v>
      </c>
      <c r="K509" s="236">
        <f>'3.2.2 Dateneingabe'!$I12</f>
        <v>0</v>
      </c>
      <c r="L509" s="236">
        <f>'3.2.2 Dateneingabe'!$J12</f>
        <v>0</v>
      </c>
    </row>
    <row r="510" spans="2:12" ht="14.25">
      <c r="B510" s="216">
        <f>'1 Unternehmensangaben'!$A$12</f>
        <v>0</v>
      </c>
      <c r="C510" s="217">
        <f>'3.2.2 Dateneingabe'!$B13</f>
        <v>2025</v>
      </c>
      <c r="D510" s="209" t="str">
        <f>'3.2.2 Dateneingabe'!$A$11</f>
        <v>High</v>
      </c>
      <c r="E510" s="216">
        <f>'3.2.2 Dateneingabe'!$C13</f>
        <v>0</v>
      </c>
      <c r="F510" s="216">
        <f>'3.2.2 Dateneingabe'!$D13</f>
        <v>0</v>
      </c>
      <c r="G510" s="216">
        <f>'3.2.2 Dateneingabe'!$E13</f>
        <v>0</v>
      </c>
      <c r="H510" s="222">
        <f>'3.2.2 Dateneingabe'!$F13</f>
        <v>0</v>
      </c>
      <c r="I510" s="222">
        <f>'3.2.2 Dateneingabe'!$G13</f>
        <v>0</v>
      </c>
      <c r="J510" s="222">
        <f>'3.2.2 Dateneingabe'!$H13</f>
        <v>0</v>
      </c>
      <c r="K510" s="236">
        <f>'3.2.2 Dateneingabe'!$I13</f>
        <v>0</v>
      </c>
      <c r="L510" s="236">
        <f>'3.2.2 Dateneingabe'!$J13</f>
        <v>0</v>
      </c>
    </row>
    <row r="511" spans="2:12" ht="14.25">
      <c r="B511" s="216">
        <f>'1 Unternehmensangaben'!$A$12</f>
        <v>0</v>
      </c>
      <c r="C511" s="217">
        <f>'3.2.2 Dateneingabe'!$B14</f>
        <v>2023</v>
      </c>
      <c r="D511" s="209" t="str">
        <f>'3.2.2 Dateneingabe'!$A$14</f>
        <v>Very High</v>
      </c>
      <c r="E511" s="216">
        <f>'3.2.2 Dateneingabe'!$C14</f>
        <v>0</v>
      </c>
      <c r="F511" s="216">
        <f>'3.2.2 Dateneingabe'!$D14</f>
        <v>0</v>
      </c>
      <c r="G511" s="216">
        <f>'3.2.2 Dateneingabe'!$E14</f>
        <v>0</v>
      </c>
      <c r="H511" s="222">
        <f>'3.2.2 Dateneingabe'!$F14</f>
        <v>0</v>
      </c>
      <c r="I511" s="222">
        <f>'3.2.2 Dateneingabe'!$G14</f>
        <v>0</v>
      </c>
      <c r="J511" s="222">
        <f>'3.2.2 Dateneingabe'!$H14</f>
        <v>0</v>
      </c>
      <c r="K511" s="236">
        <f>'3.2.2 Dateneingabe'!$I14</f>
        <v>0</v>
      </c>
      <c r="L511" s="236">
        <f>'3.2.2 Dateneingabe'!$J14</f>
        <v>0</v>
      </c>
    </row>
    <row r="512" spans="2:12" ht="14.25">
      <c r="B512" s="216">
        <f>'1 Unternehmensangaben'!$A$12</f>
        <v>0</v>
      </c>
      <c r="C512" s="217">
        <f>'3.2.2 Dateneingabe'!$B15</f>
        <v>2024</v>
      </c>
      <c r="D512" s="209" t="str">
        <f>'3.2.2 Dateneingabe'!$A$14</f>
        <v>Very High</v>
      </c>
      <c r="E512" s="216">
        <f>'3.2.2 Dateneingabe'!$C15</f>
        <v>0</v>
      </c>
      <c r="F512" s="216">
        <f>'3.2.2 Dateneingabe'!$D15</f>
        <v>0</v>
      </c>
      <c r="G512" s="216">
        <f>'3.2.2 Dateneingabe'!$E15</f>
        <v>0</v>
      </c>
      <c r="H512" s="222">
        <f>'3.2.2 Dateneingabe'!$F15</f>
        <v>0</v>
      </c>
      <c r="I512" s="222">
        <f>'3.2.2 Dateneingabe'!$G15</f>
        <v>0</v>
      </c>
      <c r="J512" s="222">
        <f>'3.2.2 Dateneingabe'!$H15</f>
        <v>0</v>
      </c>
      <c r="K512" s="236">
        <f>'3.2.2 Dateneingabe'!$I15</f>
        <v>0</v>
      </c>
      <c r="L512" s="236">
        <f>'3.2.2 Dateneingabe'!$J15</f>
        <v>0</v>
      </c>
    </row>
    <row r="513" spans="2:12" ht="14.25">
      <c r="B513" s="216">
        <f>'1 Unternehmensangaben'!$A$12</f>
        <v>0</v>
      </c>
      <c r="C513" s="217">
        <f>'3.2.2 Dateneingabe'!$B16</f>
        <v>2025</v>
      </c>
      <c r="D513" s="209" t="str">
        <f>'3.2.2 Dateneingabe'!$A$14</f>
        <v>Very High</v>
      </c>
      <c r="E513" s="216">
        <f>'3.2.2 Dateneingabe'!$C16</f>
        <v>0</v>
      </c>
      <c r="F513" s="216">
        <f>'3.2.2 Dateneingabe'!$D16</f>
        <v>0</v>
      </c>
      <c r="G513" s="216">
        <f>'3.2.2 Dateneingabe'!$E16</f>
        <v>0</v>
      </c>
      <c r="H513" s="222">
        <f>'3.2.2 Dateneingabe'!$F16</f>
        <v>0</v>
      </c>
      <c r="I513" s="222">
        <f>'3.2.2 Dateneingabe'!$G16</f>
        <v>0</v>
      </c>
      <c r="J513" s="222">
        <f>'3.2.2 Dateneingabe'!$H16</f>
        <v>0</v>
      </c>
      <c r="K513" s="236">
        <f>'3.2.2 Dateneingabe'!$I16</f>
        <v>0</v>
      </c>
      <c r="L513" s="236">
        <f>'3.2.2 Dateneingabe'!$J16</f>
        <v>0</v>
      </c>
    </row>
    <row r="514" spans="2:12" ht="14.25">
      <c r="B514" s="216">
        <f>'1 Unternehmensangaben'!$A$12</f>
        <v>0</v>
      </c>
      <c r="C514" s="217">
        <f>'3.2.2 Dateneingabe'!$B17</f>
        <v>2023</v>
      </c>
      <c r="D514" s="209" t="str">
        <f>'3.2.2 Dateneingabe'!$A$17</f>
        <v>Datentarif</v>
      </c>
      <c r="E514" s="216">
        <f>'3.2.2 Dateneingabe'!$C17</f>
        <v>0</v>
      </c>
      <c r="F514" s="216">
        <f>'3.2.2 Dateneingabe'!$D17</f>
        <v>0</v>
      </c>
      <c r="G514" s="216">
        <f>'3.2.2 Dateneingabe'!$E17</f>
        <v>0</v>
      </c>
      <c r="H514" s="222">
        <f>'3.2.2 Dateneingabe'!$F17</f>
        <v>0</v>
      </c>
      <c r="I514" s="222">
        <f>'3.2.2 Dateneingabe'!$G17</f>
        <v>0</v>
      </c>
      <c r="J514" s="222">
        <f>'3.2.2 Dateneingabe'!$H17</f>
        <v>0</v>
      </c>
      <c r="K514" s="236">
        <f>'3.2.2 Dateneingabe'!$I17</f>
        <v>0</v>
      </c>
      <c r="L514" s="236">
        <f>'3.2.2 Dateneingabe'!$J17</f>
        <v>0</v>
      </c>
    </row>
    <row r="515" spans="2:12" ht="14.25">
      <c r="B515" s="216">
        <f>'1 Unternehmensangaben'!$A$12</f>
        <v>0</v>
      </c>
      <c r="C515" s="217">
        <f>'3.2.2 Dateneingabe'!$B18</f>
        <v>2024</v>
      </c>
      <c r="D515" s="209" t="str">
        <f>'3.2.2 Dateneingabe'!$A$17</f>
        <v>Datentarif</v>
      </c>
      <c r="E515" s="216">
        <f>'3.2.2 Dateneingabe'!$C18</f>
        <v>0</v>
      </c>
      <c r="F515" s="216">
        <f>'3.2.2 Dateneingabe'!$D18</f>
        <v>0</v>
      </c>
      <c r="G515" s="216">
        <f>'3.2.2 Dateneingabe'!$E18</f>
        <v>0</v>
      </c>
      <c r="H515" s="222">
        <f>'3.2.2 Dateneingabe'!$F18</f>
        <v>0</v>
      </c>
      <c r="I515" s="222">
        <f>'3.2.2 Dateneingabe'!$G18</f>
        <v>0</v>
      </c>
      <c r="J515" s="222">
        <f>'3.2.2 Dateneingabe'!$H18</f>
        <v>0</v>
      </c>
      <c r="K515" s="236">
        <f>'3.2.2 Dateneingabe'!$I18</f>
        <v>0</v>
      </c>
      <c r="L515" s="236">
        <f>'3.2.2 Dateneingabe'!$J18</f>
        <v>0</v>
      </c>
    </row>
    <row r="516" spans="2:12" ht="14.25">
      <c r="B516" s="216">
        <f>'1 Unternehmensangaben'!$A$12</f>
        <v>0</v>
      </c>
      <c r="C516" s="217">
        <f>'3.2.2 Dateneingabe'!$B19</f>
        <v>2025</v>
      </c>
      <c r="D516" s="209" t="str">
        <f>'3.2.2 Dateneingabe'!$A$17</f>
        <v>Datentarif</v>
      </c>
      <c r="E516" s="216">
        <f>'3.2.2 Dateneingabe'!$C19</f>
        <v>0</v>
      </c>
      <c r="F516" s="216">
        <f>'3.2.2 Dateneingabe'!$D19</f>
        <v>0</v>
      </c>
      <c r="G516" s="216">
        <f>'3.2.2 Dateneingabe'!$E19</f>
        <v>0</v>
      </c>
      <c r="H516" s="222">
        <f>'3.2.2 Dateneingabe'!$F19</f>
        <v>0</v>
      </c>
      <c r="I516" s="222">
        <f>'3.2.2 Dateneingabe'!$G19</f>
        <v>0</v>
      </c>
      <c r="J516" s="222">
        <f>'3.2.2 Dateneingabe'!$H19</f>
        <v>0</v>
      </c>
      <c r="K516" s="236">
        <f>'3.2.2 Dateneingabe'!$I19</f>
        <v>0</v>
      </c>
      <c r="L516" s="236">
        <f>'3.2.2 Dateneingabe'!$J19</f>
        <v>0</v>
      </c>
    </row>
  </sheetData>
  <sheetProtection algorithmName="SHA-512" hashValue="q6oB3EpkrBw90/DMZY/LJONBWvOY2kupTpGI1JNZgqqLoDofZy4dD9Gp5HOHu37IL07jC/Tvwm4iOKZdv9UmcA==" saltValue="gz1kH/z1AuxscRR9v2TvkA==" spinCount="100000" sheet="1" objects="1" scenarios="1" selectLockedCells="1"/>
  <pageMargins left="0.7" right="0.7" top="0.78740157499999996" bottom="0.78740157499999996" header="0.3" footer="0.3"/>
  <pageSetup paperSize="9" orientation="portrait" r:id="rId1"/>
  <tableParts count="2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5B4A-544C-407E-AD38-69B9970AAE16}">
  <sheetPr codeName="Tabelle2"/>
  <dimension ref="A1:M74"/>
  <sheetViews>
    <sheetView showGridLines="0" zoomScale="130" zoomScaleNormal="130" zoomScaleSheetLayoutView="100" workbookViewId="0">
      <selection activeCell="A12" sqref="A12:C12"/>
    </sheetView>
  </sheetViews>
  <sheetFormatPr baseColWidth="10" defaultColWidth="8" defaultRowHeight="14.25"/>
  <cols>
    <col min="1" max="1" width="35.625" style="9" customWidth="1"/>
    <col min="2" max="2" width="7.625" style="9" customWidth="1"/>
    <col min="3" max="3" width="35.625" style="9" customWidth="1"/>
    <col min="4" max="4" width="7.625" style="15" customWidth="1"/>
    <col min="5" max="5" width="21" style="15" customWidth="1"/>
    <col min="6" max="6" width="8" style="9" hidden="1" customWidth="1"/>
    <col min="7" max="7" width="17.375" style="9" hidden="1" customWidth="1"/>
    <col min="8" max="8" width="13.625" style="9" bestFit="1" customWidth="1"/>
    <col min="9" max="9" width="8.875" style="9" customWidth="1"/>
    <col min="10" max="10" width="6.125" style="9" bestFit="1" customWidth="1"/>
    <col min="11" max="11" width="6.625" style="9" bestFit="1" customWidth="1"/>
    <col min="12" max="16384" width="8" style="9"/>
  </cols>
  <sheetData>
    <row r="1" spans="1:7" ht="22.5" customHeight="1">
      <c r="A1" s="27" t="s">
        <v>19</v>
      </c>
      <c r="B1" s="28"/>
      <c r="C1" s="29"/>
      <c r="D1" s="248"/>
      <c r="E1" s="249"/>
    </row>
    <row r="2" spans="1:7" ht="18.75" customHeight="1">
      <c r="A2" s="32"/>
      <c r="B2" s="33"/>
      <c r="C2" s="34"/>
      <c r="D2" s="250"/>
      <c r="E2" s="251"/>
    </row>
    <row r="3" spans="1:7" ht="18.75" customHeight="1">
      <c r="A3" s="36" t="s">
        <v>20</v>
      </c>
      <c r="B3" s="33"/>
      <c r="C3" s="24"/>
      <c r="D3" s="331"/>
      <c r="E3" s="330"/>
      <c r="F3" s="277">
        <v>1</v>
      </c>
      <c r="G3" s="278" t="str">
        <f>IF($F$3=1,"Ja","Nein")</f>
        <v>Ja</v>
      </c>
    </row>
    <row r="4" spans="1:7" ht="8.1" customHeight="1">
      <c r="A4" s="36"/>
      <c r="B4" s="33"/>
      <c r="C4" s="24"/>
      <c r="D4" s="250"/>
      <c r="E4" s="251"/>
      <c r="F4" s="253"/>
      <c r="G4" s="253"/>
    </row>
    <row r="5" spans="1:7" s="11" customFormat="1" ht="15" customHeight="1">
      <c r="A5" s="37" t="s">
        <v>150</v>
      </c>
      <c r="D5" s="24"/>
      <c r="E5" s="254"/>
      <c r="F5" s="252"/>
      <c r="G5" s="252"/>
    </row>
    <row r="6" spans="1:7" s="11" customFormat="1" ht="15" customHeight="1">
      <c r="A6" s="37" t="s">
        <v>444</v>
      </c>
      <c r="D6" s="24"/>
      <c r="E6" s="254"/>
      <c r="F6" s="252"/>
      <c r="G6" s="252"/>
    </row>
    <row r="7" spans="1:7" s="11" customFormat="1" ht="15" customHeight="1">
      <c r="A7" s="37" t="s">
        <v>443</v>
      </c>
      <c r="D7" s="24"/>
      <c r="E7" s="254"/>
      <c r="F7" s="252"/>
      <c r="G7" s="252"/>
    </row>
    <row r="8" spans="1:7" ht="15" customHeight="1">
      <c r="A8" s="61"/>
      <c r="B8" s="12"/>
      <c r="C8" s="12"/>
      <c r="D8" s="13"/>
      <c r="E8" s="78"/>
      <c r="F8" s="253"/>
      <c r="G8" s="253"/>
    </row>
    <row r="9" spans="1:7" ht="17.25">
      <c r="A9" s="39" t="s">
        <v>24</v>
      </c>
      <c r="C9"/>
      <c r="D9"/>
      <c r="E9" s="76"/>
      <c r="F9" s="253"/>
      <c r="G9" s="253"/>
    </row>
    <row r="10" spans="1:7" ht="8.1" customHeight="1">
      <c r="A10" s="39"/>
      <c r="C10"/>
      <c r="E10" s="76"/>
      <c r="F10" s="253"/>
      <c r="G10" s="253"/>
    </row>
    <row r="11" spans="1:7">
      <c r="A11" s="41" t="s">
        <v>25</v>
      </c>
      <c r="C11"/>
      <c r="E11" s="76"/>
      <c r="F11" s="253"/>
      <c r="G11" s="253"/>
    </row>
    <row r="12" spans="1:7" ht="24.95" customHeight="1">
      <c r="A12" s="337"/>
      <c r="B12" s="338"/>
      <c r="C12" s="339"/>
      <c r="E12" s="76"/>
      <c r="F12" s="253"/>
      <c r="G12" s="255"/>
    </row>
    <row r="13" spans="1:7" ht="15" customHeight="1">
      <c r="A13" s="61"/>
      <c r="B13" s="12"/>
      <c r="C13" s="12"/>
      <c r="D13" s="13"/>
      <c r="E13" s="78"/>
      <c r="F13" s="253"/>
      <c r="G13" s="253"/>
    </row>
    <row r="14" spans="1:7" ht="17.25">
      <c r="A14" s="39" t="s">
        <v>26</v>
      </c>
      <c r="D14" s="9"/>
      <c r="E14" s="76"/>
      <c r="F14" s="253"/>
      <c r="G14" s="253"/>
    </row>
    <row r="15" spans="1:7" ht="8.1" customHeight="1">
      <c r="A15" s="39"/>
      <c r="E15" s="76"/>
      <c r="F15" s="253"/>
      <c r="G15" s="253"/>
    </row>
    <row r="16" spans="1:7">
      <c r="A16" s="41" t="s">
        <v>25</v>
      </c>
      <c r="E16" s="76"/>
      <c r="F16" s="253"/>
      <c r="G16" s="253"/>
    </row>
    <row r="17" spans="1:13" ht="24.95" customHeight="1">
      <c r="A17" s="337"/>
      <c r="B17" s="338"/>
      <c r="C17" s="339"/>
      <c r="E17" s="76"/>
      <c r="F17" s="253"/>
      <c r="G17" s="253"/>
    </row>
    <row r="18" spans="1:13" ht="15" customHeight="1">
      <c r="A18" s="63"/>
      <c r="B18" s="12"/>
      <c r="C18" s="12"/>
      <c r="D18" s="13"/>
      <c r="E18" s="78"/>
      <c r="F18" s="253"/>
      <c r="G18" s="253"/>
    </row>
    <row r="19" spans="1:13" ht="17.25">
      <c r="A19" s="39" t="s">
        <v>379</v>
      </c>
      <c r="E19" s="76"/>
      <c r="F19" s="253"/>
      <c r="G19" s="253"/>
    </row>
    <row r="20" spans="1:13" ht="8.1" customHeight="1">
      <c r="A20" s="39"/>
      <c r="E20" s="76"/>
      <c r="F20" s="253"/>
      <c r="G20" s="253"/>
    </row>
    <row r="21" spans="1:13">
      <c r="A21" s="41" t="s">
        <v>25</v>
      </c>
      <c r="E21" s="76"/>
      <c r="F21" s="253"/>
      <c r="G21" s="253"/>
    </row>
    <row r="22" spans="1:13" ht="31.5" customHeight="1">
      <c r="A22" s="332"/>
      <c r="B22" s="333"/>
      <c r="C22" s="333"/>
      <c r="D22" s="256"/>
      <c r="E22" s="257"/>
      <c r="F22" s="279">
        <v>1</v>
      </c>
      <c r="G22" s="280" t="str">
        <f>IF($F$22=0,"Keine Auswahl", IF($F$22=1,"MNO",IF($F$22=2, "Full MVNO", IF($F$22=3, "Diensteanbieter", IF($F$22=4, "Reseller/Light MVNO", IF($F$22=5, "Sonstiges"))))))</f>
        <v>MNO</v>
      </c>
    </row>
    <row r="23" spans="1:13" ht="15" customHeight="1">
      <c r="A23" s="63"/>
      <c r="B23" s="12"/>
      <c r="C23" s="12"/>
      <c r="D23" s="13"/>
      <c r="E23" s="78"/>
      <c r="F23" s="253"/>
      <c r="G23" s="253"/>
    </row>
    <row r="24" spans="1:13" ht="17.25">
      <c r="A24" s="39" t="s">
        <v>201</v>
      </c>
      <c r="E24" s="76"/>
      <c r="F24" s="253"/>
      <c r="G24" s="253"/>
    </row>
    <row r="25" spans="1:13" ht="8.1" customHeight="1">
      <c r="A25" s="36"/>
      <c r="E25" s="76"/>
      <c r="F25" s="253"/>
      <c r="G25" s="253"/>
    </row>
    <row r="26" spans="1:13">
      <c r="A26" s="41" t="s">
        <v>25</v>
      </c>
      <c r="E26" s="76"/>
      <c r="F26" s="253"/>
      <c r="G26" s="253"/>
    </row>
    <row r="27" spans="1:13" ht="33" customHeight="1">
      <c r="A27" s="44"/>
      <c r="B27" s="16"/>
      <c r="D27" s="256"/>
      <c r="E27" s="257"/>
      <c r="F27" s="279">
        <v>1</v>
      </c>
      <c r="G27" s="280" t="str">
        <f>IF($F$27=0,"Keine Auswahl",IF($F$27=1,"Mobilfunk", IF($F$27=2,"Festnetz",IF($F$27=3,"Beides"))))</f>
        <v>Mobilfunk</v>
      </c>
    </row>
    <row r="28" spans="1:13" ht="15" customHeight="1">
      <c r="A28" s="63"/>
      <c r="B28" s="12"/>
      <c r="C28" s="12"/>
      <c r="D28" s="13"/>
      <c r="E28" s="78"/>
    </row>
    <row r="29" spans="1:13" ht="17.25">
      <c r="A29" s="258" t="s">
        <v>211</v>
      </c>
      <c r="B29" s="259"/>
      <c r="C29" s="259"/>
      <c r="D29" s="260"/>
      <c r="E29" s="261"/>
      <c r="G29"/>
      <c r="L29"/>
      <c r="M29"/>
    </row>
    <row r="30" spans="1:13" ht="7.5" customHeight="1">
      <c r="A30" s="39"/>
      <c r="E30" s="76"/>
      <c r="G30"/>
      <c r="L30"/>
      <c r="M30"/>
    </row>
    <row r="31" spans="1:13" ht="15" customHeight="1">
      <c r="A31" s="36" t="s">
        <v>368</v>
      </c>
      <c r="E31" s="76"/>
      <c r="G31"/>
      <c r="L31"/>
      <c r="M31"/>
    </row>
    <row r="32" spans="1:13" ht="15" customHeight="1">
      <c r="A32" s="36" t="s">
        <v>367</v>
      </c>
      <c r="E32" s="76"/>
      <c r="G32"/>
      <c r="L32"/>
      <c r="M32"/>
    </row>
    <row r="33" spans="1:13" ht="7.5" customHeight="1">
      <c r="A33" s="39"/>
      <c r="E33" s="76"/>
      <c r="G33"/>
      <c r="L33"/>
      <c r="M33"/>
    </row>
    <row r="34" spans="1:13" ht="15">
      <c r="A34" s="40" t="s">
        <v>212</v>
      </c>
      <c r="C34" s="262" t="s">
        <v>213</v>
      </c>
      <c r="E34" s="76"/>
      <c r="G34"/>
      <c r="L34"/>
      <c r="M34"/>
    </row>
    <row r="35" spans="1:13" ht="8.1" customHeight="1">
      <c r="A35" s="39"/>
      <c r="E35" s="76"/>
      <c r="G35"/>
      <c r="L35"/>
      <c r="M35"/>
    </row>
    <row r="36" spans="1:13">
      <c r="A36" s="41" t="s">
        <v>177</v>
      </c>
      <c r="B36" s="22" t="s">
        <v>27</v>
      </c>
      <c r="C36" s="22" t="s">
        <v>177</v>
      </c>
      <c r="D36" s="263" t="s">
        <v>27</v>
      </c>
      <c r="E36" s="50"/>
      <c r="G36"/>
      <c r="L36"/>
      <c r="M36"/>
    </row>
    <row r="37" spans="1:13" ht="24.95" customHeight="1">
      <c r="A37" s="48"/>
      <c r="B37" s="264">
        <v>2023</v>
      </c>
      <c r="C37" s="17"/>
      <c r="D37" s="265">
        <v>2023</v>
      </c>
      <c r="E37" s="50"/>
      <c r="H37" s="209"/>
    </row>
    <row r="38" spans="1:13" ht="24.95" customHeight="1">
      <c r="A38" s="48"/>
      <c r="B38" s="264">
        <v>2024</v>
      </c>
      <c r="C38" s="17"/>
      <c r="D38" s="266">
        <v>2024</v>
      </c>
      <c r="E38" s="50"/>
      <c r="H38" s="209"/>
    </row>
    <row r="39" spans="1:13" ht="24.95" customHeight="1">
      <c r="A39" s="48"/>
      <c r="B39" s="266">
        <v>2025</v>
      </c>
      <c r="C39" s="17"/>
      <c r="D39" s="267">
        <v>2025</v>
      </c>
      <c r="E39" s="50"/>
      <c r="F39" s="16"/>
      <c r="G39" s="16"/>
      <c r="H39" s="209"/>
    </row>
    <row r="40" spans="1:13">
      <c r="A40" s="63"/>
      <c r="B40" s="12"/>
      <c r="C40" s="18"/>
      <c r="D40" s="13"/>
      <c r="E40" s="78"/>
      <c r="F40" s="16"/>
      <c r="G40" s="16"/>
      <c r="H40" s="209"/>
    </row>
    <row r="41" spans="1:13" ht="8.1" customHeight="1">
      <c r="A41" s="39"/>
      <c r="D41" s="8"/>
      <c r="E41" s="76"/>
      <c r="F41" s="16"/>
      <c r="G41" s="16"/>
      <c r="H41" s="209"/>
    </row>
    <row r="42" spans="1:13" ht="15">
      <c r="A42" s="40" t="s">
        <v>215</v>
      </c>
      <c r="C42" s="262" t="s">
        <v>214</v>
      </c>
      <c r="E42" s="76"/>
      <c r="F42" s="16"/>
      <c r="G42"/>
      <c r="H42" s="209"/>
    </row>
    <row r="43" spans="1:13" ht="8.1" customHeight="1">
      <c r="A43" s="39"/>
      <c r="E43" s="76"/>
      <c r="H43" s="209"/>
    </row>
    <row r="44" spans="1:13">
      <c r="A44" s="41" t="s">
        <v>177</v>
      </c>
      <c r="B44" s="263" t="s">
        <v>27</v>
      </c>
      <c r="C44" s="22" t="s">
        <v>177</v>
      </c>
      <c r="D44" s="263" t="s">
        <v>27</v>
      </c>
      <c r="E44" s="268"/>
      <c r="H44" s="209"/>
    </row>
    <row r="45" spans="1:13" ht="24.95" customHeight="1">
      <c r="A45" s="48"/>
      <c r="B45" s="265">
        <v>2023</v>
      </c>
      <c r="C45" s="17"/>
      <c r="D45" s="265">
        <v>2023</v>
      </c>
      <c r="E45" s="269"/>
      <c r="H45" s="209"/>
    </row>
    <row r="46" spans="1:13" ht="24.95" customHeight="1">
      <c r="A46" s="48"/>
      <c r="B46" s="266">
        <v>2024</v>
      </c>
      <c r="C46" s="17"/>
      <c r="D46" s="266">
        <v>2024</v>
      </c>
      <c r="E46" s="269"/>
      <c r="H46" s="209"/>
    </row>
    <row r="47" spans="1:13" ht="24.95" customHeight="1">
      <c r="A47" s="48"/>
      <c r="B47" s="267">
        <v>2025</v>
      </c>
      <c r="C47" s="17"/>
      <c r="D47" s="267">
        <v>2025</v>
      </c>
      <c r="E47" s="269"/>
      <c r="H47" s="209"/>
    </row>
    <row r="48" spans="1:13" ht="14.65" thickBot="1">
      <c r="A48" s="270"/>
      <c r="B48" s="271"/>
      <c r="C48" s="272"/>
      <c r="D48" s="273"/>
      <c r="E48" s="274"/>
    </row>
    <row r="50" spans="1:4" s="15" customFormat="1">
      <c r="A50" s="22" t="s">
        <v>373</v>
      </c>
      <c r="B50" s="9"/>
      <c r="C50" s="22"/>
    </row>
    <row r="51" spans="1:4" s="15" customFormat="1" ht="99.95" customHeight="1">
      <c r="A51" s="334"/>
      <c r="B51" s="335"/>
      <c r="C51" s="335"/>
      <c r="D51" s="336"/>
    </row>
    <row r="74" spans="8:11">
      <c r="H74"/>
      <c r="I74"/>
      <c r="J74" s="275"/>
      <c r="K74" s="276"/>
    </row>
  </sheetData>
  <sheetProtection algorithmName="SHA-512" hashValue="wV5L9820r6vdPBaMnW/tGldPomMICE84lbUDPuivYCJD8YBSJszrfXWJ1yQVKlaEq9voKTYlBn0pvdTtbjWUzg==" saltValue="ucZdiKQU0HyMXqnIqYBMKw==" spinCount="100000" sheet="1" selectLockedCells="1" autoFilter="0"/>
  <mergeCells count="4">
    <mergeCell ref="A22:C22"/>
    <mergeCell ref="A51:D51"/>
    <mergeCell ref="A12:C12"/>
    <mergeCell ref="A17:C17"/>
  </mergeCells>
  <dataValidations count="1">
    <dataValidation type="decimal" operator="greaterThanOrEqual" allowBlank="1" showInputMessage="1" showErrorMessage="1" error="Bitte geben Sie die Antwort in Form einer Zahl in das Eingabefeld ein." sqref="A37:A39 C37:C39 A45:A47 C45:C47" xr:uid="{E4CF9631-0376-4DCB-95DA-BE70B3CBA056}">
      <formula1>0</formula1>
    </dataValidation>
  </dataValidations>
  <pageMargins left="0.82677165354330717" right="0.23622047244094491" top="0.74803149606299213" bottom="0.74803149606299213" header="0.31496062992125984" footer="0.31496062992125984"/>
  <pageSetup paperSize="9" scale="65" orientation="portrait" r:id="rId1"/>
  <headerFooter differentFirst="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locked="0" defaultSize="0" autoFill="0" autoLine="0" autoPict="0">
                <anchor moveWithCells="1">
                  <from>
                    <xdr:col>2</xdr:col>
                    <xdr:colOff>942975</xdr:colOff>
                    <xdr:row>1</xdr:row>
                    <xdr:rowOff>219075</xdr:rowOff>
                  </from>
                  <to>
                    <xdr:col>2</xdr:col>
                    <xdr:colOff>1314450</xdr:colOff>
                    <xdr:row>2</xdr:row>
                    <xdr:rowOff>190500</xdr:rowOff>
                  </to>
                </anchor>
              </controlPr>
            </control>
          </mc:Choice>
        </mc:AlternateContent>
        <mc:AlternateContent xmlns:mc="http://schemas.openxmlformats.org/markup-compatibility/2006">
          <mc:Choice Requires="x14">
            <control shapeId="1027" r:id="rId5" name="Group Box 3">
              <controlPr defaultSize="0" autoFill="0" autoPict="0">
                <anchor moveWithCells="1">
                  <from>
                    <xdr:col>2</xdr:col>
                    <xdr:colOff>857250</xdr:colOff>
                    <xdr:row>1</xdr:row>
                    <xdr:rowOff>152400</xdr:rowOff>
                  </from>
                  <to>
                    <xdr:col>2</xdr:col>
                    <xdr:colOff>2105025</xdr:colOff>
                    <xdr:row>3</xdr:row>
                    <xdr:rowOff>19050</xdr:rowOff>
                  </to>
                </anchor>
              </controlPr>
            </control>
          </mc:Choice>
        </mc:AlternateContent>
        <mc:AlternateContent xmlns:mc="http://schemas.openxmlformats.org/markup-compatibility/2006">
          <mc:Choice Requires="x14">
            <control shapeId="1028" r:id="rId6" name="Option Button 4">
              <controlPr locked="0" defaultSize="0" autoFill="0" autoLine="0" autoPict="0">
                <anchor moveWithCells="1">
                  <from>
                    <xdr:col>2</xdr:col>
                    <xdr:colOff>1476375</xdr:colOff>
                    <xdr:row>1</xdr:row>
                    <xdr:rowOff>209550</xdr:rowOff>
                  </from>
                  <to>
                    <xdr:col>2</xdr:col>
                    <xdr:colOff>1962150</xdr:colOff>
                    <xdr:row>2</xdr:row>
                    <xdr:rowOff>180975</xdr:rowOff>
                  </to>
                </anchor>
              </controlPr>
            </control>
          </mc:Choice>
        </mc:AlternateContent>
        <mc:AlternateContent xmlns:mc="http://schemas.openxmlformats.org/markup-compatibility/2006">
          <mc:Choice Requires="x14">
            <control shapeId="1029" r:id="rId7" name="Option Button 5">
              <controlPr locked="0" defaultSize="0" autoFill="0" autoLine="0" autoPict="0">
                <anchor moveWithCells="1">
                  <from>
                    <xdr:col>0</xdr:col>
                    <xdr:colOff>47625</xdr:colOff>
                    <xdr:row>21</xdr:row>
                    <xdr:rowOff>104775</xdr:rowOff>
                  </from>
                  <to>
                    <xdr:col>0</xdr:col>
                    <xdr:colOff>581025</xdr:colOff>
                    <xdr:row>21</xdr:row>
                    <xdr:rowOff>314325</xdr:rowOff>
                  </to>
                </anchor>
              </controlPr>
            </control>
          </mc:Choice>
        </mc:AlternateContent>
        <mc:AlternateContent xmlns:mc="http://schemas.openxmlformats.org/markup-compatibility/2006">
          <mc:Choice Requires="x14">
            <control shapeId="1030" r:id="rId8" name="Option Button 6">
              <controlPr locked="0" defaultSize="0" autoFill="0" autoLine="0" autoPict="0">
                <anchor moveWithCells="1">
                  <from>
                    <xdr:col>0</xdr:col>
                    <xdr:colOff>809625</xdr:colOff>
                    <xdr:row>21</xdr:row>
                    <xdr:rowOff>104775</xdr:rowOff>
                  </from>
                  <to>
                    <xdr:col>0</xdr:col>
                    <xdr:colOff>1571625</xdr:colOff>
                    <xdr:row>21</xdr:row>
                    <xdr:rowOff>314325</xdr:rowOff>
                  </to>
                </anchor>
              </controlPr>
            </control>
          </mc:Choice>
        </mc:AlternateContent>
        <mc:AlternateContent xmlns:mc="http://schemas.openxmlformats.org/markup-compatibility/2006">
          <mc:Choice Requires="x14">
            <control shapeId="1031" r:id="rId9" name="Option Button 7">
              <controlPr locked="0" defaultSize="0" autoFill="0" autoLine="0" autoPict="0">
                <anchor moveWithCells="1">
                  <from>
                    <xdr:col>0</xdr:col>
                    <xdr:colOff>1914525</xdr:colOff>
                    <xdr:row>21</xdr:row>
                    <xdr:rowOff>95250</xdr:rowOff>
                  </from>
                  <to>
                    <xdr:col>1</xdr:col>
                    <xdr:colOff>180975</xdr:colOff>
                    <xdr:row>21</xdr:row>
                    <xdr:rowOff>304800</xdr:rowOff>
                  </to>
                </anchor>
              </controlPr>
            </control>
          </mc:Choice>
        </mc:AlternateContent>
        <mc:AlternateContent xmlns:mc="http://schemas.openxmlformats.org/markup-compatibility/2006">
          <mc:Choice Requires="x14">
            <control shapeId="1032" r:id="rId10" name="Option Button 8">
              <controlPr locked="0" defaultSize="0" autoFill="0" autoLine="0" autoPict="0">
                <anchor moveWithCells="1">
                  <from>
                    <xdr:col>1</xdr:col>
                    <xdr:colOff>542925</xdr:colOff>
                    <xdr:row>21</xdr:row>
                    <xdr:rowOff>104775</xdr:rowOff>
                  </from>
                  <to>
                    <xdr:col>2</xdr:col>
                    <xdr:colOff>1162050</xdr:colOff>
                    <xdr:row>21</xdr:row>
                    <xdr:rowOff>314325</xdr:rowOff>
                  </to>
                </anchor>
              </controlPr>
            </control>
          </mc:Choice>
        </mc:AlternateContent>
        <mc:AlternateContent xmlns:mc="http://schemas.openxmlformats.org/markup-compatibility/2006">
          <mc:Choice Requires="x14">
            <control shapeId="1034" r:id="rId11" name="Option Button 10">
              <controlPr locked="0" defaultSize="0" autoFill="0" autoLine="0" autoPict="0">
                <anchor moveWithCells="1">
                  <from>
                    <xdr:col>2</xdr:col>
                    <xdr:colOff>1628775</xdr:colOff>
                    <xdr:row>21</xdr:row>
                    <xdr:rowOff>104775</xdr:rowOff>
                  </from>
                  <to>
                    <xdr:col>2</xdr:col>
                    <xdr:colOff>2343150</xdr:colOff>
                    <xdr:row>21</xdr:row>
                    <xdr:rowOff>314325</xdr:rowOff>
                  </to>
                </anchor>
              </controlPr>
            </control>
          </mc:Choice>
        </mc:AlternateContent>
        <mc:AlternateContent xmlns:mc="http://schemas.openxmlformats.org/markup-compatibility/2006">
          <mc:Choice Requires="x14">
            <control shapeId="1036" r:id="rId12" name="Group Box 12">
              <controlPr defaultSize="0" autoFill="0" autoPict="0">
                <anchor moveWithCells="1">
                  <from>
                    <xdr:col>0</xdr:col>
                    <xdr:colOff>9525</xdr:colOff>
                    <xdr:row>21</xdr:row>
                    <xdr:rowOff>0</xdr:rowOff>
                  </from>
                  <to>
                    <xdr:col>2</xdr:col>
                    <xdr:colOff>2714625</xdr:colOff>
                    <xdr:row>22</xdr:row>
                    <xdr:rowOff>9525</xdr:rowOff>
                  </to>
                </anchor>
              </controlPr>
            </control>
          </mc:Choice>
        </mc:AlternateContent>
        <mc:AlternateContent xmlns:mc="http://schemas.openxmlformats.org/markup-compatibility/2006">
          <mc:Choice Requires="x14">
            <control shapeId="1037" r:id="rId13" name="Option Button 13">
              <controlPr locked="0" defaultSize="0" autoFill="0" autoLine="0" autoPict="0">
                <anchor moveWithCells="1">
                  <from>
                    <xdr:col>0</xdr:col>
                    <xdr:colOff>47625</xdr:colOff>
                    <xdr:row>26</xdr:row>
                    <xdr:rowOff>104775</xdr:rowOff>
                  </from>
                  <to>
                    <xdr:col>0</xdr:col>
                    <xdr:colOff>790575</xdr:colOff>
                    <xdr:row>26</xdr:row>
                    <xdr:rowOff>314325</xdr:rowOff>
                  </to>
                </anchor>
              </controlPr>
            </control>
          </mc:Choice>
        </mc:AlternateContent>
        <mc:AlternateContent xmlns:mc="http://schemas.openxmlformats.org/markup-compatibility/2006">
          <mc:Choice Requires="x14">
            <control shapeId="1038" r:id="rId14" name="Option Button 14">
              <controlPr locked="0" defaultSize="0" autoFill="0" autoLine="0" autoPict="0">
                <anchor moveWithCells="1">
                  <from>
                    <xdr:col>0</xdr:col>
                    <xdr:colOff>2381250</xdr:colOff>
                    <xdr:row>26</xdr:row>
                    <xdr:rowOff>114300</xdr:rowOff>
                  </from>
                  <to>
                    <xdr:col>1</xdr:col>
                    <xdr:colOff>314325</xdr:colOff>
                    <xdr:row>26</xdr:row>
                    <xdr:rowOff>323850</xdr:rowOff>
                  </to>
                </anchor>
              </controlPr>
            </control>
          </mc:Choice>
        </mc:AlternateContent>
        <mc:AlternateContent xmlns:mc="http://schemas.openxmlformats.org/markup-compatibility/2006">
          <mc:Choice Requires="x14">
            <control shapeId="1039" r:id="rId15" name="Option Button 15">
              <controlPr locked="0" defaultSize="0" autoFill="0" autoLine="0" autoPict="0">
                <anchor moveWithCells="1">
                  <from>
                    <xdr:col>2</xdr:col>
                    <xdr:colOff>1238250</xdr:colOff>
                    <xdr:row>26</xdr:row>
                    <xdr:rowOff>114300</xdr:rowOff>
                  </from>
                  <to>
                    <xdr:col>2</xdr:col>
                    <xdr:colOff>1885950</xdr:colOff>
                    <xdr:row>26</xdr:row>
                    <xdr:rowOff>323850</xdr:rowOff>
                  </to>
                </anchor>
              </controlPr>
            </control>
          </mc:Choice>
        </mc:AlternateContent>
        <mc:AlternateContent xmlns:mc="http://schemas.openxmlformats.org/markup-compatibility/2006">
          <mc:Choice Requires="x14">
            <control shapeId="1040" r:id="rId16" name="Group Box 16">
              <controlPr defaultSize="0" autoFill="0" autoPict="0">
                <anchor moveWithCells="1">
                  <from>
                    <xdr:col>0</xdr:col>
                    <xdr:colOff>9525</xdr:colOff>
                    <xdr:row>26</xdr:row>
                    <xdr:rowOff>9525</xdr:rowOff>
                  </from>
                  <to>
                    <xdr:col>3</xdr:col>
                    <xdr:colOff>9525</xdr:colOff>
                    <xdr:row>26</xdr:row>
                    <xdr:rowOff>409575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FC52E-505A-4A56-97DC-D96605635A0D}">
  <sheetPr codeName="Tabelle8"/>
  <dimension ref="A1:Y321"/>
  <sheetViews>
    <sheetView showGridLines="0" topLeftCell="A311" zoomScale="130" zoomScaleNormal="130" zoomScaleSheetLayoutView="70" workbookViewId="0">
      <selection activeCell="A317" sqref="A317:E317"/>
    </sheetView>
  </sheetViews>
  <sheetFormatPr baseColWidth="10" defaultColWidth="8" defaultRowHeight="14.25" outlineLevelRow="1"/>
  <cols>
    <col min="1" max="1" width="35.625" style="9" customWidth="1"/>
    <col min="2" max="2" width="7.625" style="9" customWidth="1"/>
    <col min="3" max="3" width="35.625" style="9" customWidth="1"/>
    <col min="4" max="4" width="7.625" style="15" customWidth="1"/>
    <col min="5" max="5" width="35.625" style="15" customWidth="1"/>
    <col min="6" max="6" width="18.125" style="9" customWidth="1"/>
    <col min="7" max="7" width="5.625" style="9" customWidth="1"/>
    <col min="8" max="8" width="2.875" style="9" customWidth="1"/>
    <col min="9" max="9" width="7.625" style="9" customWidth="1"/>
    <col min="10" max="10" width="35.625" style="9" customWidth="1"/>
    <col min="11" max="11" width="28.25" style="9" customWidth="1"/>
    <col min="12" max="12" width="35.625" style="9" customWidth="1"/>
    <col min="13" max="13" width="21" style="9" customWidth="1"/>
    <col min="14" max="14" width="41" style="9" customWidth="1"/>
    <col min="15" max="15" width="22.75" style="9" customWidth="1"/>
    <col min="16" max="20" width="8" style="9"/>
    <col min="21" max="25" width="20.625" style="9" hidden="1" customWidth="1"/>
    <col min="26" max="16384" width="8" style="9"/>
  </cols>
  <sheetData>
    <row r="1" spans="1:22" ht="25.5" customHeight="1">
      <c r="A1" s="27" t="s">
        <v>28</v>
      </c>
      <c r="B1" s="28"/>
      <c r="C1" s="29"/>
      <c r="D1" s="30"/>
      <c r="E1" s="30"/>
      <c r="F1" s="31"/>
      <c r="G1" s="14"/>
      <c r="H1" s="14"/>
    </row>
    <row r="2" spans="1:22" ht="8.1" customHeight="1">
      <c r="A2" s="32"/>
      <c r="B2" s="33"/>
      <c r="C2" s="34"/>
      <c r="D2" s="16"/>
      <c r="E2" s="16"/>
      <c r="F2" s="35"/>
    </row>
    <row r="3" spans="1:22" ht="18.75" customHeight="1">
      <c r="A3" s="36" t="s">
        <v>20</v>
      </c>
      <c r="B3" s="33"/>
      <c r="C3" s="24"/>
      <c r="D3" s="16"/>
      <c r="E3" s="16"/>
      <c r="F3" s="35"/>
      <c r="H3" s="10"/>
      <c r="I3" s="11"/>
      <c r="U3" s="281">
        <v>1</v>
      </c>
      <c r="V3" s="282" t="str">
        <f>IF($U$3=1,"Ja","Nein")</f>
        <v>Ja</v>
      </c>
    </row>
    <row r="4" spans="1:22" ht="8.1" customHeight="1">
      <c r="A4" s="36"/>
      <c r="B4" s="33"/>
      <c r="C4" s="24"/>
      <c r="D4" s="16"/>
      <c r="E4" s="16"/>
      <c r="F4" s="35"/>
    </row>
    <row r="5" spans="1:22" s="11" customFormat="1" ht="15" customHeight="1">
      <c r="A5" s="37" t="s">
        <v>145</v>
      </c>
      <c r="D5" s="16"/>
      <c r="E5" s="16"/>
      <c r="F5" s="38"/>
    </row>
    <row r="6" spans="1:22" s="11" customFormat="1" ht="15" customHeight="1">
      <c r="A6" s="37" t="s">
        <v>146</v>
      </c>
      <c r="D6" s="16"/>
      <c r="E6" s="16"/>
      <c r="F6" s="38"/>
    </row>
    <row r="7" spans="1:22" ht="15" customHeight="1">
      <c r="A7" s="61"/>
      <c r="B7" s="12"/>
      <c r="C7" s="12"/>
      <c r="D7" s="13"/>
      <c r="E7" s="18"/>
      <c r="F7" s="60"/>
    </row>
    <row r="8" spans="1:22" ht="17.649999999999999">
      <c r="A8" s="32" t="s">
        <v>29</v>
      </c>
      <c r="F8" s="35"/>
    </row>
    <row r="9" spans="1:22" ht="8.1" customHeight="1">
      <c r="A9" s="70"/>
      <c r="B9" s="71"/>
      <c r="C9" s="71"/>
      <c r="D9" s="72"/>
      <c r="E9" s="72"/>
      <c r="F9" s="73"/>
    </row>
    <row r="10" spans="1:22" ht="15">
      <c r="A10" s="40" t="s">
        <v>363</v>
      </c>
      <c r="F10" s="35"/>
      <c r="H10"/>
    </row>
    <row r="11" spans="1:22" ht="15">
      <c r="A11" s="40" t="s">
        <v>364</v>
      </c>
      <c r="F11" s="35"/>
      <c r="H11"/>
    </row>
    <row r="12" spans="1:22" ht="8.1" customHeight="1">
      <c r="A12" s="39"/>
      <c r="F12" s="35"/>
    </row>
    <row r="13" spans="1:22">
      <c r="A13" s="41" t="s">
        <v>27</v>
      </c>
      <c r="B13" s="22" t="s">
        <v>30</v>
      </c>
      <c r="C13" s="22"/>
      <c r="D13" s="22" t="s">
        <v>31</v>
      </c>
      <c r="F13" s="35"/>
    </row>
    <row r="14" spans="1:22" ht="15" customHeight="1">
      <c r="A14" s="345">
        <v>2023</v>
      </c>
      <c r="B14" s="343"/>
      <c r="C14" s="344"/>
      <c r="D14" s="343"/>
      <c r="E14" s="344"/>
      <c r="F14" s="35"/>
    </row>
    <row r="15" spans="1:22" ht="15" customHeight="1">
      <c r="A15" s="346"/>
      <c r="B15" s="348"/>
      <c r="C15" s="339"/>
      <c r="D15" s="343"/>
      <c r="E15" s="344"/>
      <c r="F15" s="35"/>
    </row>
    <row r="16" spans="1:22" ht="15" customHeight="1">
      <c r="A16" s="346"/>
      <c r="B16" s="348"/>
      <c r="C16" s="339"/>
      <c r="D16" s="343"/>
      <c r="E16" s="344"/>
      <c r="F16" s="35"/>
    </row>
    <row r="17" spans="1:6" ht="15" customHeight="1">
      <c r="A17" s="346"/>
      <c r="B17" s="348"/>
      <c r="C17" s="339"/>
      <c r="D17" s="343"/>
      <c r="E17" s="344"/>
      <c r="F17" s="35"/>
    </row>
    <row r="18" spans="1:6" ht="15" customHeight="1">
      <c r="A18" s="346"/>
      <c r="B18" s="343"/>
      <c r="C18" s="344"/>
      <c r="D18" s="343"/>
      <c r="E18" s="344"/>
      <c r="F18" s="35"/>
    </row>
    <row r="19" spans="1:6" ht="15" hidden="1" customHeight="1" outlineLevel="1">
      <c r="A19" s="346"/>
      <c r="B19" s="343"/>
      <c r="C19" s="344"/>
      <c r="D19" s="343"/>
      <c r="E19" s="344"/>
      <c r="F19" s="35"/>
    </row>
    <row r="20" spans="1:6" ht="15" hidden="1" customHeight="1" outlineLevel="1">
      <c r="A20" s="346"/>
      <c r="B20" s="343"/>
      <c r="C20" s="344"/>
      <c r="D20" s="343"/>
      <c r="E20" s="344"/>
      <c r="F20" s="35"/>
    </row>
    <row r="21" spans="1:6" ht="15" hidden="1" customHeight="1" outlineLevel="1">
      <c r="A21" s="346"/>
      <c r="B21" s="343"/>
      <c r="C21" s="344"/>
      <c r="D21" s="343"/>
      <c r="E21" s="344"/>
      <c r="F21" s="35"/>
    </row>
    <row r="22" spans="1:6" ht="15" hidden="1" customHeight="1" outlineLevel="1">
      <c r="A22" s="346"/>
      <c r="B22" s="343"/>
      <c r="C22" s="344"/>
      <c r="D22" s="343"/>
      <c r="E22" s="344"/>
      <c r="F22" s="35"/>
    </row>
    <row r="23" spans="1:6" ht="15" hidden="1" customHeight="1" outlineLevel="1">
      <c r="A23" s="346"/>
      <c r="B23" s="343"/>
      <c r="C23" s="344"/>
      <c r="D23" s="343"/>
      <c r="E23" s="344"/>
      <c r="F23" s="35"/>
    </row>
    <row r="24" spans="1:6" ht="15" hidden="1" customHeight="1" outlineLevel="1">
      <c r="A24" s="346"/>
      <c r="B24" s="343"/>
      <c r="C24" s="344"/>
      <c r="D24" s="343"/>
      <c r="E24" s="344"/>
      <c r="F24" s="35"/>
    </row>
    <row r="25" spans="1:6" ht="15" hidden="1" customHeight="1" outlineLevel="1">
      <c r="A25" s="346"/>
      <c r="B25" s="343"/>
      <c r="C25" s="344"/>
      <c r="D25" s="343"/>
      <c r="E25" s="344"/>
      <c r="F25" s="35"/>
    </row>
    <row r="26" spans="1:6" ht="15" hidden="1" customHeight="1" outlineLevel="1">
      <c r="A26" s="346"/>
      <c r="B26" s="343"/>
      <c r="C26" s="344"/>
      <c r="D26" s="343"/>
      <c r="E26" s="344"/>
      <c r="F26" s="35"/>
    </row>
    <row r="27" spans="1:6" ht="15" hidden="1" customHeight="1" outlineLevel="1">
      <c r="A27" s="346"/>
      <c r="B27" s="343"/>
      <c r="C27" s="344"/>
      <c r="D27" s="343"/>
      <c r="E27" s="344"/>
      <c r="F27" s="35"/>
    </row>
    <row r="28" spans="1:6" ht="15" hidden="1" customHeight="1" outlineLevel="1">
      <c r="A28" s="346"/>
      <c r="B28" s="343"/>
      <c r="C28" s="344"/>
      <c r="D28" s="343"/>
      <c r="E28" s="344"/>
      <c r="F28" s="35"/>
    </row>
    <row r="29" spans="1:6" ht="15" hidden="1" customHeight="1" outlineLevel="1">
      <c r="A29" s="346"/>
      <c r="B29" s="343"/>
      <c r="C29" s="344"/>
      <c r="D29" s="343"/>
      <c r="E29" s="344"/>
      <c r="F29" s="35"/>
    </row>
    <row r="30" spans="1:6" ht="15" hidden="1" customHeight="1" outlineLevel="1">
      <c r="A30" s="346"/>
      <c r="B30" s="343"/>
      <c r="C30" s="344"/>
      <c r="D30" s="343"/>
      <c r="E30" s="344"/>
      <c r="F30" s="35"/>
    </row>
    <row r="31" spans="1:6" ht="15" hidden="1" customHeight="1" outlineLevel="1" collapsed="1">
      <c r="A31" s="346"/>
      <c r="B31" s="343"/>
      <c r="C31" s="344"/>
      <c r="D31" s="343"/>
      <c r="E31" s="344"/>
      <c r="F31" s="35"/>
    </row>
    <row r="32" spans="1:6" ht="15" hidden="1" customHeight="1" outlineLevel="1">
      <c r="A32" s="346"/>
      <c r="B32" s="348"/>
      <c r="C32" s="339"/>
      <c r="D32" s="343"/>
      <c r="E32" s="344"/>
      <c r="F32" s="35"/>
    </row>
    <row r="33" spans="1:6" ht="15" hidden="1" customHeight="1" outlineLevel="1">
      <c r="A33" s="346"/>
      <c r="B33" s="348"/>
      <c r="C33" s="339"/>
      <c r="D33" s="343"/>
      <c r="E33" s="344"/>
      <c r="F33" s="35"/>
    </row>
    <row r="34" spans="1:6" ht="15" hidden="1" customHeight="1" outlineLevel="1">
      <c r="A34" s="346"/>
      <c r="B34" s="348"/>
      <c r="C34" s="339"/>
      <c r="D34" s="343"/>
      <c r="E34" s="344"/>
      <c r="F34" s="35"/>
    </row>
    <row r="35" spans="1:6" ht="15" hidden="1" customHeight="1" outlineLevel="1">
      <c r="A35" s="346"/>
      <c r="B35" s="343"/>
      <c r="C35" s="344"/>
      <c r="D35" s="343"/>
      <c r="E35" s="344"/>
      <c r="F35" s="35"/>
    </row>
    <row r="36" spans="1:6" ht="15" hidden="1" customHeight="1" outlineLevel="1">
      <c r="A36" s="346"/>
      <c r="B36" s="343"/>
      <c r="C36" s="344"/>
      <c r="D36" s="343"/>
      <c r="E36" s="344"/>
      <c r="F36" s="35"/>
    </row>
    <row r="37" spans="1:6" ht="15" hidden="1" customHeight="1" outlineLevel="1">
      <c r="A37" s="346"/>
      <c r="B37" s="343"/>
      <c r="C37" s="344"/>
      <c r="D37" s="343"/>
      <c r="E37" s="344"/>
      <c r="F37" s="35"/>
    </row>
    <row r="38" spans="1:6" ht="15" hidden="1" customHeight="1" outlineLevel="1">
      <c r="A38" s="346"/>
      <c r="B38" s="343"/>
      <c r="C38" s="344"/>
      <c r="D38" s="343"/>
      <c r="E38" s="344"/>
      <c r="F38" s="35"/>
    </row>
    <row r="39" spans="1:6" ht="15" hidden="1" customHeight="1" outlineLevel="1">
      <c r="A39" s="346"/>
      <c r="B39" s="343"/>
      <c r="C39" s="344"/>
      <c r="D39" s="343"/>
      <c r="E39" s="344"/>
      <c r="F39" s="35"/>
    </row>
    <row r="40" spans="1:6" ht="15" hidden="1" customHeight="1" outlineLevel="1">
      <c r="A40" s="346"/>
      <c r="B40" s="343"/>
      <c r="C40" s="344"/>
      <c r="D40" s="343"/>
      <c r="E40" s="344"/>
      <c r="F40" s="35"/>
    </row>
    <row r="41" spans="1:6" ht="15" hidden="1" customHeight="1" outlineLevel="1">
      <c r="A41" s="346"/>
      <c r="B41" s="343"/>
      <c r="C41" s="344"/>
      <c r="D41" s="343"/>
      <c r="E41" s="344"/>
      <c r="F41" s="35"/>
    </row>
    <row r="42" spans="1:6" ht="15" hidden="1" customHeight="1" outlineLevel="1">
      <c r="A42" s="346"/>
      <c r="B42" s="343"/>
      <c r="C42" s="344"/>
      <c r="D42" s="343"/>
      <c r="E42" s="344"/>
      <c r="F42" s="35"/>
    </row>
    <row r="43" spans="1:6" ht="15" hidden="1" customHeight="1" outlineLevel="1">
      <c r="A43" s="347"/>
      <c r="B43" s="343"/>
      <c r="C43" s="344"/>
      <c r="D43" s="343"/>
      <c r="E43" s="344"/>
      <c r="F43" s="35"/>
    </row>
    <row r="44" spans="1:6" ht="15" customHeight="1" collapsed="1">
      <c r="A44" s="345">
        <v>2024</v>
      </c>
      <c r="B44" s="349"/>
      <c r="C44" s="350"/>
      <c r="D44" s="349"/>
      <c r="E44" s="350"/>
      <c r="F44" s="35"/>
    </row>
    <row r="45" spans="1:6" ht="15" customHeight="1">
      <c r="A45" s="346"/>
      <c r="B45" s="351"/>
      <c r="C45" s="352"/>
      <c r="D45" s="349"/>
      <c r="E45" s="350"/>
      <c r="F45" s="35"/>
    </row>
    <row r="46" spans="1:6" ht="15" customHeight="1">
      <c r="A46" s="346"/>
      <c r="B46" s="351"/>
      <c r="C46" s="352"/>
      <c r="D46" s="349"/>
      <c r="E46" s="350"/>
      <c r="F46" s="35"/>
    </row>
    <row r="47" spans="1:6" ht="15" customHeight="1">
      <c r="A47" s="346"/>
      <c r="B47" s="351"/>
      <c r="C47" s="352"/>
      <c r="D47" s="349"/>
      <c r="E47" s="350"/>
      <c r="F47" s="35"/>
    </row>
    <row r="48" spans="1:6" ht="15" customHeight="1">
      <c r="A48" s="346"/>
      <c r="B48" s="349"/>
      <c r="C48" s="350"/>
      <c r="D48" s="349"/>
      <c r="E48" s="350"/>
      <c r="F48" s="35"/>
    </row>
    <row r="49" spans="1:6" ht="15" hidden="1" customHeight="1" outlineLevel="1">
      <c r="A49" s="346"/>
      <c r="B49" s="349"/>
      <c r="C49" s="350"/>
      <c r="D49" s="349"/>
      <c r="E49" s="350"/>
      <c r="F49" s="35"/>
    </row>
    <row r="50" spans="1:6" ht="15" hidden="1" customHeight="1" outlineLevel="1">
      <c r="A50" s="346"/>
      <c r="B50" s="349"/>
      <c r="C50" s="350"/>
      <c r="D50" s="349"/>
      <c r="E50" s="350"/>
      <c r="F50" s="35"/>
    </row>
    <row r="51" spans="1:6" ht="15" hidden="1" customHeight="1" outlineLevel="1">
      <c r="A51" s="346"/>
      <c r="B51" s="349"/>
      <c r="C51" s="350"/>
      <c r="D51" s="349"/>
      <c r="E51" s="350"/>
      <c r="F51" s="35"/>
    </row>
    <row r="52" spans="1:6" ht="15" hidden="1" customHeight="1" outlineLevel="1">
      <c r="A52" s="346"/>
      <c r="B52" s="349"/>
      <c r="C52" s="350"/>
      <c r="D52" s="349"/>
      <c r="E52" s="350"/>
      <c r="F52" s="35"/>
    </row>
    <row r="53" spans="1:6" ht="15" hidden="1" customHeight="1" outlineLevel="1">
      <c r="A53" s="346"/>
      <c r="B53" s="349"/>
      <c r="C53" s="350"/>
      <c r="D53" s="349"/>
      <c r="E53" s="350"/>
      <c r="F53" s="35"/>
    </row>
    <row r="54" spans="1:6" ht="15" hidden="1" customHeight="1" outlineLevel="1">
      <c r="A54" s="346"/>
      <c r="B54" s="349"/>
      <c r="C54" s="350"/>
      <c r="D54" s="349"/>
      <c r="E54" s="350"/>
      <c r="F54" s="35"/>
    </row>
    <row r="55" spans="1:6" ht="15" hidden="1" customHeight="1" outlineLevel="1">
      <c r="A55" s="346"/>
      <c r="B55" s="349"/>
      <c r="C55" s="350"/>
      <c r="D55" s="349"/>
      <c r="E55" s="350"/>
      <c r="F55" s="35"/>
    </row>
    <row r="56" spans="1:6" ht="15" hidden="1" customHeight="1" outlineLevel="1">
      <c r="A56" s="346"/>
      <c r="B56" s="349"/>
      <c r="C56" s="350"/>
      <c r="D56" s="349"/>
      <c r="E56" s="350"/>
      <c r="F56" s="35"/>
    </row>
    <row r="57" spans="1:6" ht="15" hidden="1" customHeight="1" outlineLevel="1">
      <c r="A57" s="346"/>
      <c r="B57" s="351"/>
      <c r="C57" s="352"/>
      <c r="D57" s="349"/>
      <c r="E57" s="350"/>
      <c r="F57" s="35"/>
    </row>
    <row r="58" spans="1:6" ht="15" hidden="1" customHeight="1" outlineLevel="1">
      <c r="A58" s="346"/>
      <c r="B58" s="349"/>
      <c r="C58" s="350"/>
      <c r="D58" s="349"/>
      <c r="E58" s="350"/>
      <c r="F58" s="35"/>
    </row>
    <row r="59" spans="1:6" ht="15" hidden="1" customHeight="1" outlineLevel="1">
      <c r="A59" s="346"/>
      <c r="B59" s="349"/>
      <c r="C59" s="350"/>
      <c r="D59" s="349"/>
      <c r="E59" s="350"/>
      <c r="F59" s="35"/>
    </row>
    <row r="60" spans="1:6" ht="15" hidden="1" customHeight="1" outlineLevel="1">
      <c r="A60" s="346"/>
      <c r="B60" s="349"/>
      <c r="C60" s="350"/>
      <c r="D60" s="349"/>
      <c r="E60" s="350"/>
      <c r="F60" s="35"/>
    </row>
    <row r="61" spans="1:6" ht="15" hidden="1" customHeight="1" outlineLevel="1">
      <c r="A61" s="346"/>
      <c r="B61" s="349"/>
      <c r="C61" s="350"/>
      <c r="D61" s="349"/>
      <c r="E61" s="350"/>
      <c r="F61" s="35"/>
    </row>
    <row r="62" spans="1:6" ht="15" hidden="1" customHeight="1" outlineLevel="1">
      <c r="A62" s="346"/>
      <c r="B62" s="349"/>
      <c r="C62" s="350"/>
      <c r="D62" s="349"/>
      <c r="E62" s="350"/>
      <c r="F62" s="35"/>
    </row>
    <row r="63" spans="1:6" ht="15" hidden="1" customHeight="1" outlineLevel="1">
      <c r="A63" s="346"/>
      <c r="B63" s="349"/>
      <c r="C63" s="350"/>
      <c r="D63" s="349"/>
      <c r="E63" s="350"/>
      <c r="F63" s="35"/>
    </row>
    <row r="64" spans="1:6" ht="15" hidden="1" customHeight="1" outlineLevel="1">
      <c r="A64" s="346"/>
      <c r="B64" s="349"/>
      <c r="C64" s="350"/>
      <c r="D64" s="349"/>
      <c r="E64" s="350"/>
      <c r="F64" s="35"/>
    </row>
    <row r="65" spans="1:6" ht="15" hidden="1" customHeight="1" outlineLevel="1">
      <c r="A65" s="346"/>
      <c r="B65" s="349"/>
      <c r="C65" s="350"/>
      <c r="D65" s="349"/>
      <c r="E65" s="350"/>
      <c r="F65" s="35"/>
    </row>
    <row r="66" spans="1:6" ht="15" hidden="1" customHeight="1" outlineLevel="1">
      <c r="A66" s="346"/>
      <c r="B66" s="349"/>
      <c r="C66" s="350"/>
      <c r="D66" s="349"/>
      <c r="E66" s="350"/>
      <c r="F66" s="35"/>
    </row>
    <row r="67" spans="1:6" ht="15" hidden="1" customHeight="1" outlineLevel="1">
      <c r="A67" s="346"/>
      <c r="B67" s="349"/>
      <c r="C67" s="350"/>
      <c r="D67" s="349"/>
      <c r="E67" s="350"/>
      <c r="F67" s="35"/>
    </row>
    <row r="68" spans="1:6" ht="15" hidden="1" customHeight="1" outlineLevel="1">
      <c r="A68" s="346"/>
      <c r="B68" s="349"/>
      <c r="C68" s="350"/>
      <c r="D68" s="349"/>
      <c r="E68" s="350"/>
      <c r="F68" s="35"/>
    </row>
    <row r="69" spans="1:6" ht="15" hidden="1" customHeight="1" outlineLevel="1">
      <c r="A69" s="346"/>
      <c r="B69" s="349"/>
      <c r="C69" s="350"/>
      <c r="D69" s="349"/>
      <c r="E69" s="350"/>
      <c r="F69" s="35"/>
    </row>
    <row r="70" spans="1:6" ht="15" hidden="1" customHeight="1" outlineLevel="1">
      <c r="A70" s="346"/>
      <c r="B70" s="349"/>
      <c r="C70" s="350"/>
      <c r="D70" s="349"/>
      <c r="E70" s="350"/>
      <c r="F70" s="35"/>
    </row>
    <row r="71" spans="1:6" ht="15" hidden="1" customHeight="1" outlineLevel="1">
      <c r="A71" s="346"/>
      <c r="B71" s="349"/>
      <c r="C71" s="350"/>
      <c r="D71" s="349"/>
      <c r="E71" s="350"/>
      <c r="F71" s="35"/>
    </row>
    <row r="72" spans="1:6" ht="15" hidden="1" customHeight="1" outlineLevel="1">
      <c r="A72" s="346"/>
      <c r="B72" s="349"/>
      <c r="C72" s="350"/>
      <c r="D72" s="349"/>
      <c r="E72" s="350"/>
      <c r="F72" s="35"/>
    </row>
    <row r="73" spans="1:6" ht="15" hidden="1" customHeight="1" outlineLevel="1">
      <c r="A73" s="347"/>
      <c r="B73" s="349"/>
      <c r="C73" s="350"/>
      <c r="D73" s="349"/>
      <c r="E73" s="350"/>
      <c r="F73" s="35"/>
    </row>
    <row r="74" spans="1:6" ht="15" customHeight="1" collapsed="1">
      <c r="A74" s="345">
        <v>2025</v>
      </c>
      <c r="B74" s="343"/>
      <c r="C74" s="344"/>
      <c r="D74" s="343"/>
      <c r="E74" s="344"/>
      <c r="F74" s="35"/>
    </row>
    <row r="75" spans="1:6" ht="15" customHeight="1">
      <c r="A75" s="346"/>
      <c r="B75" s="348"/>
      <c r="C75" s="339"/>
      <c r="D75" s="343"/>
      <c r="E75" s="344"/>
      <c r="F75" s="35"/>
    </row>
    <row r="76" spans="1:6" ht="15" customHeight="1">
      <c r="A76" s="346"/>
      <c r="B76" s="348"/>
      <c r="C76" s="339"/>
      <c r="D76" s="343"/>
      <c r="E76" s="344"/>
      <c r="F76" s="35"/>
    </row>
    <row r="77" spans="1:6" ht="15" customHeight="1">
      <c r="A77" s="346"/>
      <c r="B77" s="348"/>
      <c r="C77" s="339"/>
      <c r="D77" s="343"/>
      <c r="E77" s="344"/>
      <c r="F77" s="35"/>
    </row>
    <row r="78" spans="1:6" ht="15" customHeight="1">
      <c r="A78" s="346"/>
      <c r="B78" s="343"/>
      <c r="C78" s="344"/>
      <c r="D78" s="343"/>
      <c r="E78" s="344"/>
      <c r="F78" s="35"/>
    </row>
    <row r="79" spans="1:6" ht="15" hidden="1" customHeight="1" outlineLevel="1">
      <c r="A79" s="346"/>
      <c r="B79" s="343"/>
      <c r="C79" s="344"/>
      <c r="D79" s="343"/>
      <c r="E79" s="344"/>
      <c r="F79" s="35"/>
    </row>
    <row r="80" spans="1:6" ht="15" hidden="1" customHeight="1" outlineLevel="1">
      <c r="A80" s="346"/>
      <c r="B80" s="343"/>
      <c r="C80" s="344"/>
      <c r="D80" s="343"/>
      <c r="E80" s="344"/>
      <c r="F80" s="35"/>
    </row>
    <row r="81" spans="1:6" ht="15" hidden="1" customHeight="1" outlineLevel="1">
      <c r="A81" s="346"/>
      <c r="B81" s="343"/>
      <c r="C81" s="344"/>
      <c r="D81" s="343"/>
      <c r="E81" s="344"/>
      <c r="F81" s="35"/>
    </row>
    <row r="82" spans="1:6" ht="15" hidden="1" customHeight="1" outlineLevel="1">
      <c r="A82" s="346"/>
      <c r="B82" s="343"/>
      <c r="C82" s="344"/>
      <c r="D82" s="343"/>
      <c r="E82" s="344"/>
      <c r="F82" s="35"/>
    </row>
    <row r="83" spans="1:6" ht="15" hidden="1" customHeight="1" outlineLevel="1">
      <c r="A83" s="346"/>
      <c r="B83" s="343"/>
      <c r="C83" s="344"/>
      <c r="D83" s="343"/>
      <c r="E83" s="344"/>
      <c r="F83" s="35"/>
    </row>
    <row r="84" spans="1:6" ht="15" hidden="1" customHeight="1" outlineLevel="1">
      <c r="A84" s="346"/>
      <c r="B84" s="348"/>
      <c r="C84" s="339"/>
      <c r="D84" s="343"/>
      <c r="E84" s="344"/>
      <c r="F84" s="35"/>
    </row>
    <row r="85" spans="1:6" ht="15" hidden="1" customHeight="1" outlineLevel="1">
      <c r="A85" s="346"/>
      <c r="B85" s="348"/>
      <c r="C85" s="339"/>
      <c r="D85" s="343"/>
      <c r="E85" s="344"/>
      <c r="F85" s="35"/>
    </row>
    <row r="86" spans="1:6" ht="15" hidden="1" customHeight="1" outlineLevel="1">
      <c r="A86" s="346"/>
      <c r="B86" s="343"/>
      <c r="C86" s="344"/>
      <c r="D86" s="343"/>
      <c r="E86" s="344"/>
      <c r="F86" s="35"/>
    </row>
    <row r="87" spans="1:6" ht="15" hidden="1" customHeight="1" outlineLevel="1">
      <c r="A87" s="346"/>
      <c r="B87" s="343"/>
      <c r="C87" s="344"/>
      <c r="D87" s="343"/>
      <c r="E87" s="344"/>
      <c r="F87" s="35"/>
    </row>
    <row r="88" spans="1:6" ht="15" hidden="1" customHeight="1" outlineLevel="1">
      <c r="A88" s="346"/>
      <c r="B88" s="343"/>
      <c r="C88" s="344"/>
      <c r="D88" s="343"/>
      <c r="E88" s="344"/>
      <c r="F88" s="35"/>
    </row>
    <row r="89" spans="1:6" ht="15" hidden="1" customHeight="1" outlineLevel="1">
      <c r="A89" s="346"/>
      <c r="B89" s="343"/>
      <c r="C89" s="344"/>
      <c r="D89" s="343"/>
      <c r="E89" s="344"/>
      <c r="F89" s="35"/>
    </row>
    <row r="90" spans="1:6" ht="15" hidden="1" customHeight="1" outlineLevel="1">
      <c r="A90" s="346"/>
      <c r="B90" s="343"/>
      <c r="C90" s="344"/>
      <c r="D90" s="343"/>
      <c r="E90" s="344"/>
      <c r="F90" s="35"/>
    </row>
    <row r="91" spans="1:6" ht="15" hidden="1" customHeight="1" outlineLevel="1">
      <c r="A91" s="346"/>
      <c r="B91" s="343"/>
      <c r="C91" s="344"/>
      <c r="D91" s="343"/>
      <c r="E91" s="344"/>
      <c r="F91" s="35"/>
    </row>
    <row r="92" spans="1:6" ht="15" hidden="1" customHeight="1" outlineLevel="1">
      <c r="A92" s="346"/>
      <c r="B92" s="343"/>
      <c r="C92" s="344"/>
      <c r="D92" s="343"/>
      <c r="E92" s="344"/>
      <c r="F92" s="35"/>
    </row>
    <row r="93" spans="1:6" ht="15" hidden="1" customHeight="1" outlineLevel="1">
      <c r="A93" s="346"/>
      <c r="B93" s="343"/>
      <c r="C93" s="344"/>
      <c r="D93" s="343"/>
      <c r="E93" s="344"/>
      <c r="F93" s="35"/>
    </row>
    <row r="94" spans="1:6" ht="15" hidden="1" customHeight="1" outlineLevel="1">
      <c r="A94" s="346"/>
      <c r="B94" s="343"/>
      <c r="C94" s="344"/>
      <c r="D94" s="343"/>
      <c r="E94" s="344"/>
      <c r="F94" s="35"/>
    </row>
    <row r="95" spans="1:6" ht="15" hidden="1" customHeight="1" outlineLevel="1">
      <c r="A95" s="346"/>
      <c r="B95" s="348"/>
      <c r="C95" s="339"/>
      <c r="D95" s="343"/>
      <c r="E95" s="344"/>
      <c r="F95" s="35"/>
    </row>
    <row r="96" spans="1:6" ht="15" hidden="1" customHeight="1" outlineLevel="1">
      <c r="A96" s="346"/>
      <c r="B96" s="348"/>
      <c r="C96" s="339"/>
      <c r="D96" s="343"/>
      <c r="E96" s="344"/>
      <c r="F96" s="35"/>
    </row>
    <row r="97" spans="1:12" ht="15" hidden="1" customHeight="1" outlineLevel="1">
      <c r="A97" s="346"/>
      <c r="B97" s="343"/>
      <c r="C97" s="344"/>
      <c r="D97" s="343"/>
      <c r="E97" s="344"/>
      <c r="F97" s="35"/>
    </row>
    <row r="98" spans="1:12" ht="15" hidden="1" customHeight="1" outlineLevel="1">
      <c r="A98" s="346"/>
      <c r="B98" s="343"/>
      <c r="C98" s="344"/>
      <c r="D98" s="343"/>
      <c r="E98" s="344"/>
      <c r="F98" s="35"/>
    </row>
    <row r="99" spans="1:12" ht="15" hidden="1" customHeight="1" outlineLevel="1">
      <c r="A99" s="346"/>
      <c r="B99" s="343"/>
      <c r="C99" s="344"/>
      <c r="D99" s="343"/>
      <c r="E99" s="344"/>
      <c r="F99" s="35"/>
    </row>
    <row r="100" spans="1:12" ht="15" hidden="1" customHeight="1" outlineLevel="1">
      <c r="A100" s="346"/>
      <c r="B100" s="343"/>
      <c r="C100" s="344"/>
      <c r="D100" s="343"/>
      <c r="E100" s="344"/>
      <c r="F100" s="35"/>
    </row>
    <row r="101" spans="1:12" ht="15" hidden="1" customHeight="1" outlineLevel="1">
      <c r="A101" s="346"/>
      <c r="B101" s="343"/>
      <c r="C101" s="344"/>
      <c r="D101" s="343"/>
      <c r="E101" s="344"/>
      <c r="F101" s="35"/>
    </row>
    <row r="102" spans="1:12" ht="15" hidden="1" customHeight="1" outlineLevel="1">
      <c r="A102" s="346"/>
      <c r="B102" s="343"/>
      <c r="C102" s="344"/>
      <c r="D102" s="343"/>
      <c r="E102" s="344"/>
      <c r="F102" s="35"/>
    </row>
    <row r="103" spans="1:12" ht="15" hidden="1" customHeight="1" outlineLevel="1">
      <c r="A103" s="347"/>
      <c r="B103" s="343"/>
      <c r="C103" s="344"/>
      <c r="D103" s="343"/>
      <c r="E103" s="344"/>
      <c r="F103" s="35"/>
    </row>
    <row r="104" spans="1:12" ht="15" customHeight="1" collapsed="1">
      <c r="A104" s="62"/>
      <c r="B104" s="12"/>
      <c r="C104" s="12"/>
      <c r="D104" s="13"/>
      <c r="E104" s="13"/>
      <c r="F104" s="60"/>
    </row>
    <row r="105" spans="1:12" ht="17.649999999999999">
      <c r="A105" s="32" t="s">
        <v>186</v>
      </c>
      <c r="F105" s="35"/>
      <c r="G105"/>
      <c r="H105"/>
      <c r="I105"/>
      <c r="J105"/>
      <c r="K105"/>
      <c r="L105"/>
    </row>
    <row r="106" spans="1:12" ht="8.1" customHeight="1">
      <c r="A106" s="70"/>
      <c r="B106" s="71"/>
      <c r="C106" s="71"/>
      <c r="D106" s="72"/>
      <c r="E106" s="72"/>
      <c r="F106" s="73"/>
      <c r="G106"/>
      <c r="H106"/>
      <c r="I106"/>
      <c r="J106"/>
      <c r="K106"/>
      <c r="L106"/>
    </row>
    <row r="107" spans="1:12" ht="15">
      <c r="A107" s="40" t="s">
        <v>187</v>
      </c>
      <c r="F107" s="35"/>
      <c r="G107"/>
      <c r="H107"/>
      <c r="I107"/>
      <c r="J107"/>
      <c r="K107"/>
      <c r="L107"/>
    </row>
    <row r="108" spans="1:12" ht="15">
      <c r="A108" s="40" t="s">
        <v>141</v>
      </c>
      <c r="F108" s="35"/>
      <c r="G108"/>
      <c r="H108"/>
      <c r="I108"/>
      <c r="J108"/>
      <c r="K108"/>
      <c r="L108"/>
    </row>
    <row r="109" spans="1:12" ht="15">
      <c r="A109" s="40" t="s">
        <v>142</v>
      </c>
      <c r="F109" s="35"/>
      <c r="G109"/>
      <c r="H109"/>
      <c r="I109"/>
      <c r="J109"/>
      <c r="K109"/>
      <c r="L109"/>
    </row>
    <row r="110" spans="1:12" ht="8.1" customHeight="1">
      <c r="A110" s="39"/>
      <c r="F110" s="35"/>
      <c r="G110"/>
      <c r="H110"/>
      <c r="I110"/>
      <c r="J110"/>
      <c r="K110"/>
      <c r="L110"/>
    </row>
    <row r="111" spans="1:12" ht="15" customHeight="1">
      <c r="A111" s="47" t="s">
        <v>428</v>
      </c>
      <c r="F111" s="35"/>
      <c r="G111"/>
      <c r="H111"/>
      <c r="I111"/>
      <c r="J111"/>
      <c r="K111"/>
      <c r="L111"/>
    </row>
    <row r="112" spans="1:12" ht="15" customHeight="1">
      <c r="A112" s="47" t="s">
        <v>429</v>
      </c>
      <c r="F112" s="35"/>
      <c r="G112"/>
      <c r="H112"/>
      <c r="I112"/>
      <c r="J112"/>
      <c r="K112"/>
      <c r="L112"/>
    </row>
    <row r="113" spans="1:12" ht="15" customHeight="1">
      <c r="A113" s="47" t="s">
        <v>430</v>
      </c>
      <c r="F113" s="35"/>
    </row>
    <row r="114" spans="1:12" ht="8.1" customHeight="1">
      <c r="A114" s="47"/>
      <c r="F114" s="35"/>
    </row>
    <row r="115" spans="1:12" ht="27.75" customHeight="1">
      <c r="A115" s="283" t="s">
        <v>410</v>
      </c>
      <c r="B115"/>
      <c r="C115" s="284" t="s">
        <v>411</v>
      </c>
      <c r="F115" s="35"/>
    </row>
    <row r="116" spans="1:12" ht="8.1" customHeight="1">
      <c r="A116" s="47"/>
      <c r="F116" s="35"/>
    </row>
    <row r="117" spans="1:12" ht="17.649999999999999">
      <c r="A117" s="92" t="s">
        <v>188</v>
      </c>
      <c r="B117" s="14"/>
      <c r="C117" s="14"/>
      <c r="D117" s="8"/>
      <c r="E117" s="8"/>
      <c r="F117" s="93"/>
    </row>
    <row r="118" spans="1:12" ht="8.1" customHeight="1">
      <c r="A118" s="70"/>
      <c r="B118" s="71"/>
      <c r="C118" s="71"/>
      <c r="D118" s="72"/>
      <c r="E118" s="72"/>
      <c r="F118" s="73"/>
    </row>
    <row r="119" spans="1:12" ht="15">
      <c r="A119" s="40" t="s">
        <v>365</v>
      </c>
      <c r="F119" s="35"/>
      <c r="J119"/>
    </row>
    <row r="120" spans="1:12" ht="8.1" customHeight="1">
      <c r="A120" s="39"/>
      <c r="F120" s="35"/>
      <c r="J120"/>
    </row>
    <row r="121" spans="1:12">
      <c r="A121" s="41" t="s">
        <v>222</v>
      </c>
      <c r="F121" s="35"/>
      <c r="J121"/>
    </row>
    <row r="122" spans="1:12" ht="15" customHeight="1">
      <c r="A122" s="42" t="s">
        <v>445</v>
      </c>
      <c r="B122" s="16"/>
      <c r="F122" s="35"/>
      <c r="G122" s="16"/>
      <c r="H122" s="16"/>
      <c r="I122" s="16"/>
      <c r="J122"/>
      <c r="K122" s="16"/>
      <c r="L122" s="16"/>
    </row>
    <row r="123" spans="1:12" ht="8.1" customHeight="1">
      <c r="A123" s="39"/>
      <c r="F123" s="35"/>
      <c r="G123" s="16"/>
      <c r="H123" s="16"/>
      <c r="I123" s="16"/>
      <c r="J123"/>
      <c r="K123" s="16"/>
      <c r="L123" s="16"/>
    </row>
    <row r="124" spans="1:12">
      <c r="A124" s="41" t="s">
        <v>32</v>
      </c>
      <c r="F124" s="35"/>
      <c r="G124" s="16"/>
      <c r="H124" s="16"/>
      <c r="I124" s="16"/>
      <c r="J124"/>
      <c r="K124" s="16"/>
      <c r="L124" s="16"/>
    </row>
    <row r="125" spans="1:12" ht="112.5" customHeight="1">
      <c r="A125" s="353" t="s">
        <v>446</v>
      </c>
      <c r="B125" s="354"/>
      <c r="C125" s="354"/>
      <c r="D125" s="354"/>
      <c r="E125" s="355"/>
      <c r="F125" s="43"/>
      <c r="G125" s="16"/>
      <c r="H125" s="16"/>
      <c r="I125" s="16"/>
      <c r="J125"/>
      <c r="K125" s="16"/>
      <c r="L125" s="16"/>
    </row>
    <row r="126" spans="1:12" ht="8.1" customHeight="1">
      <c r="A126" s="39"/>
      <c r="E126"/>
      <c r="F126" s="43"/>
      <c r="J126"/>
    </row>
    <row r="127" spans="1:12">
      <c r="A127" s="41" t="s">
        <v>223</v>
      </c>
      <c r="B127"/>
      <c r="C127"/>
      <c r="E127"/>
      <c r="F127" s="43"/>
      <c r="J127"/>
    </row>
    <row r="128" spans="1:12" ht="15" customHeight="1">
      <c r="A128" s="42" t="s">
        <v>445</v>
      </c>
      <c r="B128"/>
      <c r="C128"/>
      <c r="E128"/>
      <c r="F128" s="43"/>
      <c r="G128" s="16"/>
      <c r="H128" s="16"/>
      <c r="I128" s="16"/>
      <c r="J128"/>
      <c r="K128" s="16"/>
      <c r="L128" s="16"/>
    </row>
    <row r="129" spans="1:12" ht="8.1" customHeight="1">
      <c r="A129" s="44"/>
      <c r="B129"/>
      <c r="C129"/>
      <c r="E129"/>
      <c r="F129" s="43"/>
      <c r="G129" s="16"/>
      <c r="H129" s="16"/>
      <c r="I129" s="16"/>
      <c r="J129"/>
      <c r="K129" s="16"/>
      <c r="L129" s="16"/>
    </row>
    <row r="130" spans="1:12">
      <c r="A130" s="41" t="s">
        <v>32</v>
      </c>
      <c r="B130"/>
      <c r="C130"/>
      <c r="E130"/>
      <c r="F130" s="43"/>
      <c r="G130" s="16"/>
      <c r="H130" s="16"/>
      <c r="I130" s="16"/>
      <c r="J130"/>
      <c r="K130" s="16"/>
      <c r="L130" s="16"/>
    </row>
    <row r="131" spans="1:12" ht="112.5" customHeight="1">
      <c r="A131" s="353" t="s">
        <v>447</v>
      </c>
      <c r="B131" s="354"/>
      <c r="C131" s="354"/>
      <c r="D131" s="354"/>
      <c r="E131" s="355"/>
      <c r="F131" s="43"/>
      <c r="G131" s="16"/>
      <c r="H131" s="16"/>
      <c r="I131" s="16"/>
      <c r="J131"/>
      <c r="K131" s="16"/>
      <c r="L131" s="16"/>
    </row>
    <row r="132" spans="1:12" customFormat="1" ht="8.1" customHeight="1">
      <c r="A132" s="45"/>
      <c r="F132" s="43"/>
    </row>
    <row r="133" spans="1:12">
      <c r="A133" s="41" t="s">
        <v>224</v>
      </c>
      <c r="B133"/>
      <c r="C133"/>
      <c r="D133"/>
      <c r="E133"/>
      <c r="F133" s="35"/>
      <c r="J133"/>
    </row>
    <row r="134" spans="1:12" ht="15" customHeight="1">
      <c r="A134" s="42" t="s">
        <v>445</v>
      </c>
      <c r="B134"/>
      <c r="C134"/>
      <c r="D134"/>
      <c r="E134"/>
      <c r="F134" s="35"/>
      <c r="G134" s="16"/>
      <c r="H134" s="16"/>
      <c r="I134" s="16"/>
      <c r="J134"/>
      <c r="K134" s="16"/>
      <c r="L134" s="16"/>
    </row>
    <row r="135" spans="1:12" ht="8.1" customHeight="1">
      <c r="A135" s="46"/>
      <c r="B135"/>
      <c r="C135"/>
      <c r="D135"/>
      <c r="E135"/>
      <c r="F135" s="35"/>
      <c r="G135" s="16"/>
      <c r="H135" s="16"/>
      <c r="I135" s="16"/>
      <c r="J135"/>
      <c r="K135" s="16"/>
      <c r="L135" s="16"/>
    </row>
    <row r="136" spans="1:12">
      <c r="A136" s="41" t="s">
        <v>32</v>
      </c>
      <c r="B136"/>
      <c r="C136"/>
      <c r="D136"/>
      <c r="E136"/>
      <c r="F136" s="35"/>
      <c r="G136" s="16"/>
      <c r="H136" s="16"/>
      <c r="I136" s="16"/>
      <c r="J136"/>
      <c r="K136" s="16"/>
      <c r="L136" s="16"/>
    </row>
    <row r="137" spans="1:12" ht="112.5" customHeight="1">
      <c r="A137" s="353" t="s">
        <v>448</v>
      </c>
      <c r="B137" s="354"/>
      <c r="C137" s="354"/>
      <c r="D137" s="354"/>
      <c r="E137" s="355"/>
      <c r="F137" s="35"/>
      <c r="G137" s="16"/>
      <c r="H137" s="16"/>
      <c r="I137" s="16"/>
      <c r="J137"/>
      <c r="K137" s="16"/>
      <c r="L137" s="16"/>
    </row>
    <row r="138" spans="1:12" customFormat="1" ht="8.1" customHeight="1">
      <c r="A138" s="45"/>
      <c r="F138" s="43"/>
    </row>
    <row r="139" spans="1:12">
      <c r="A139" s="41" t="s">
        <v>225</v>
      </c>
      <c r="B139"/>
      <c r="D139"/>
      <c r="E139"/>
      <c r="F139" s="35"/>
      <c r="J139"/>
    </row>
    <row r="140" spans="1:12" ht="15" customHeight="1">
      <c r="A140" s="42"/>
      <c r="B140"/>
      <c r="D140"/>
      <c r="E140"/>
      <c r="F140" s="35"/>
      <c r="G140" s="16"/>
      <c r="H140" s="16"/>
      <c r="I140" s="16"/>
      <c r="J140"/>
      <c r="K140" s="16"/>
      <c r="L140" s="16"/>
    </row>
    <row r="141" spans="1:12" ht="8.1" customHeight="1">
      <c r="A141" s="45"/>
      <c r="B141"/>
      <c r="D141"/>
      <c r="E141"/>
      <c r="F141" s="35"/>
      <c r="G141" s="16"/>
      <c r="H141" s="16"/>
      <c r="I141" s="16"/>
      <c r="J141"/>
      <c r="K141" s="16"/>
      <c r="L141" s="16"/>
    </row>
    <row r="142" spans="1:12">
      <c r="A142" s="41" t="s">
        <v>32</v>
      </c>
      <c r="B142"/>
      <c r="D142"/>
      <c r="E142"/>
      <c r="F142" s="35"/>
      <c r="G142" s="16"/>
      <c r="H142" s="16"/>
      <c r="I142" s="16"/>
      <c r="J142"/>
      <c r="K142" s="16"/>
      <c r="L142" s="16"/>
    </row>
    <row r="143" spans="1:12" ht="112.5" customHeight="1">
      <c r="A143" s="353"/>
      <c r="B143" s="354"/>
      <c r="C143" s="354"/>
      <c r="D143" s="354"/>
      <c r="E143" s="355"/>
      <c r="F143" s="35"/>
      <c r="G143" s="16"/>
      <c r="H143" s="16"/>
      <c r="I143" s="16"/>
      <c r="J143"/>
      <c r="K143" s="16"/>
      <c r="L143" s="16"/>
    </row>
    <row r="144" spans="1:12" ht="15" customHeight="1">
      <c r="A144" s="63"/>
      <c r="B144" s="12"/>
      <c r="C144" s="12"/>
      <c r="D144" s="13"/>
      <c r="E144" s="13"/>
      <c r="F144" s="60"/>
      <c r="J144"/>
    </row>
    <row r="145" spans="1:21" ht="17.649999999999999">
      <c r="A145" s="92" t="s">
        <v>35</v>
      </c>
      <c r="B145" s="14"/>
      <c r="C145" s="14"/>
      <c r="D145" s="8"/>
      <c r="E145" s="8"/>
      <c r="F145" s="93"/>
      <c r="G145" s="44"/>
    </row>
    <row r="146" spans="1:21" ht="8.1" customHeight="1">
      <c r="A146" s="32"/>
      <c r="F146" s="35"/>
      <c r="G146" s="44"/>
    </row>
    <row r="147" spans="1:21">
      <c r="A147" s="37" t="s">
        <v>407</v>
      </c>
      <c r="F147" s="35"/>
      <c r="G147" s="44"/>
    </row>
    <row r="148" spans="1:21">
      <c r="A148" s="37" t="s">
        <v>408</v>
      </c>
      <c r="F148" s="35"/>
      <c r="G148" s="44"/>
    </row>
    <row r="149" spans="1:21" ht="8.1" customHeight="1">
      <c r="A149" s="70"/>
      <c r="B149" s="71"/>
      <c r="C149" s="71"/>
      <c r="D149" s="72"/>
      <c r="E149" s="72"/>
      <c r="F149" s="73"/>
      <c r="G149" s="44"/>
    </row>
    <row r="150" spans="1:21" ht="15" customHeight="1">
      <c r="A150" s="40" t="s">
        <v>147</v>
      </c>
      <c r="D150"/>
      <c r="F150" s="35"/>
      <c r="G150" s="44"/>
      <c r="U150" s="282" t="s">
        <v>37</v>
      </c>
    </row>
    <row r="151" spans="1:21" ht="15">
      <c r="A151" s="40" t="s">
        <v>366</v>
      </c>
      <c r="D151"/>
      <c r="F151" s="43"/>
      <c r="G151" s="45"/>
    </row>
    <row r="152" spans="1:21" ht="8.1" customHeight="1">
      <c r="A152" s="39"/>
      <c r="D152"/>
      <c r="F152" s="35"/>
      <c r="G152" s="44"/>
    </row>
    <row r="153" spans="1:21">
      <c r="A153" s="41" t="s">
        <v>380</v>
      </c>
      <c r="B153" s="22" t="s">
        <v>27</v>
      </c>
      <c r="C153" s="239" t="s">
        <v>381</v>
      </c>
      <c r="D153" s="22" t="s">
        <v>27</v>
      </c>
      <c r="E153" s="16"/>
      <c r="F153" s="43"/>
      <c r="G153" s="45"/>
      <c r="H153" s="16"/>
      <c r="I153" s="16"/>
    </row>
    <row r="154" spans="1:21">
      <c r="A154" s="51"/>
      <c r="B154" s="286">
        <v>2023</v>
      </c>
      <c r="C154" s="111"/>
      <c r="D154" s="285">
        <v>2023</v>
      </c>
      <c r="F154" s="50"/>
      <c r="G154" s="53"/>
      <c r="H154" s="16"/>
      <c r="I154" s="16"/>
    </row>
    <row r="155" spans="1:21">
      <c r="A155" s="51"/>
      <c r="B155" s="286">
        <v>2024</v>
      </c>
      <c r="C155" s="111"/>
      <c r="D155" s="285">
        <v>2024</v>
      </c>
      <c r="F155" s="50"/>
      <c r="G155" s="53"/>
      <c r="H155" s="16"/>
      <c r="I155" s="16"/>
    </row>
    <row r="156" spans="1:21">
      <c r="A156" s="51"/>
      <c r="B156" s="286">
        <v>2025</v>
      </c>
      <c r="C156" s="111"/>
      <c r="D156" s="285">
        <v>2025</v>
      </c>
      <c r="F156" s="50"/>
      <c r="G156" s="53"/>
      <c r="H156" s="16"/>
      <c r="I156" s="16"/>
    </row>
    <row r="157" spans="1:21">
      <c r="A157" s="66"/>
      <c r="B157" s="67"/>
      <c r="C157" s="67"/>
      <c r="D157" s="68"/>
      <c r="E157" s="67"/>
      <c r="F157" s="69"/>
      <c r="G157" s="53"/>
      <c r="H157" s="16"/>
      <c r="I157" s="16"/>
    </row>
    <row r="158" spans="1:21" ht="15">
      <c r="A158" s="40" t="s">
        <v>382</v>
      </c>
      <c r="D158"/>
      <c r="F158" s="35"/>
      <c r="G158" s="44"/>
      <c r="U158" s="282" t="s">
        <v>37</v>
      </c>
    </row>
    <row r="159" spans="1:21" ht="8.1" customHeight="1">
      <c r="A159" s="39"/>
      <c r="D159"/>
      <c r="F159" s="35"/>
      <c r="G159" s="44"/>
    </row>
    <row r="160" spans="1:21">
      <c r="A160" s="41" t="s">
        <v>36</v>
      </c>
      <c r="B160" s="22" t="s">
        <v>27</v>
      </c>
      <c r="C160" s="16"/>
      <c r="D160"/>
      <c r="E160" s="16"/>
      <c r="F160" s="43"/>
      <c r="G160" s="45"/>
      <c r="H160" s="16"/>
      <c r="I160" s="16"/>
    </row>
    <row r="161" spans="1:25">
      <c r="A161" s="51"/>
      <c r="B161" s="285">
        <v>2023</v>
      </c>
      <c r="C161"/>
      <c r="D161"/>
      <c r="F161" s="50"/>
      <c r="G161" s="53"/>
      <c r="H161" s="16"/>
      <c r="I161" s="16"/>
    </row>
    <row r="162" spans="1:25">
      <c r="A162" s="51"/>
      <c r="B162" s="285">
        <v>2024</v>
      </c>
      <c r="C162"/>
      <c r="D162"/>
      <c r="F162" s="50"/>
      <c r="G162" s="53"/>
      <c r="H162" s="16"/>
      <c r="I162" s="16"/>
    </row>
    <row r="163" spans="1:25">
      <c r="A163" s="51"/>
      <c r="B163" s="285">
        <v>2025</v>
      </c>
      <c r="C163"/>
      <c r="D163"/>
      <c r="F163" s="50"/>
      <c r="G163" s="53"/>
      <c r="H163" s="16"/>
      <c r="I163" s="16"/>
    </row>
    <row r="164" spans="1:25">
      <c r="A164" s="66"/>
      <c r="B164" s="67"/>
      <c r="C164" s="67"/>
      <c r="D164" s="68"/>
      <c r="E164" s="67"/>
      <c r="F164" s="69"/>
      <c r="G164" s="53"/>
      <c r="H164" s="16"/>
      <c r="I164" s="16"/>
    </row>
    <row r="165" spans="1:25" ht="15">
      <c r="A165" s="40" t="s">
        <v>406</v>
      </c>
      <c r="D165"/>
      <c r="F165" s="35"/>
      <c r="G165" s="44"/>
      <c r="U165" s="282" t="s">
        <v>194</v>
      </c>
      <c r="V165" s="282" t="s">
        <v>193</v>
      </c>
      <c r="W165" s="282" t="s">
        <v>195</v>
      </c>
      <c r="X165" s="282" t="s">
        <v>196</v>
      </c>
      <c r="Y165" s="282" t="s">
        <v>197</v>
      </c>
    </row>
    <row r="166" spans="1:25" ht="8.1" customHeight="1">
      <c r="A166" s="39"/>
      <c r="D166"/>
      <c r="F166" s="35"/>
      <c r="G166" s="44"/>
    </row>
    <row r="167" spans="1:25">
      <c r="A167" s="41" t="s">
        <v>36</v>
      </c>
      <c r="B167" s="22" t="s">
        <v>27</v>
      </c>
      <c r="C167" s="16"/>
      <c r="D167"/>
      <c r="E167" s="16"/>
      <c r="F167" s="43"/>
      <c r="G167" s="45"/>
      <c r="H167" s="16"/>
      <c r="I167" s="16"/>
    </row>
    <row r="168" spans="1:25">
      <c r="A168" s="51"/>
      <c r="B168" s="285">
        <v>2023</v>
      </c>
      <c r="C168"/>
      <c r="D168"/>
      <c r="F168" s="50"/>
      <c r="G168" s="53"/>
      <c r="H168" s="16"/>
      <c r="I168" s="16"/>
    </row>
    <row r="169" spans="1:25">
      <c r="A169" s="51"/>
      <c r="B169" s="285">
        <v>2024</v>
      </c>
      <c r="C169"/>
      <c r="D169"/>
      <c r="F169" s="50"/>
      <c r="G169" s="53"/>
      <c r="H169" s="16"/>
      <c r="I169" s="16"/>
    </row>
    <row r="170" spans="1:25">
      <c r="A170" s="51"/>
      <c r="B170" s="285">
        <v>2025</v>
      </c>
      <c r="C170"/>
      <c r="D170"/>
      <c r="F170" s="50"/>
      <c r="G170" s="53"/>
      <c r="H170" s="16"/>
      <c r="I170" s="16"/>
    </row>
    <row r="171" spans="1:25">
      <c r="A171" s="66"/>
      <c r="B171" s="67"/>
      <c r="C171" s="67"/>
      <c r="D171" s="68"/>
      <c r="E171" s="67"/>
      <c r="F171" s="69"/>
      <c r="G171" s="53"/>
      <c r="H171" s="16"/>
      <c r="I171" s="16"/>
    </row>
    <row r="172" spans="1:25" ht="15">
      <c r="A172" s="40" t="s">
        <v>148</v>
      </c>
      <c r="D172"/>
      <c r="F172" s="35"/>
      <c r="G172" s="44"/>
      <c r="U172" s="282" t="s">
        <v>194</v>
      </c>
      <c r="V172" s="282" t="s">
        <v>193</v>
      </c>
      <c r="W172" s="282" t="s">
        <v>195</v>
      </c>
      <c r="X172" s="282" t="s">
        <v>196</v>
      </c>
      <c r="Y172" s="282" t="s">
        <v>197</v>
      </c>
    </row>
    <row r="173" spans="1:25" ht="8.1" customHeight="1">
      <c r="A173" s="39"/>
      <c r="D173"/>
      <c r="F173" s="35"/>
      <c r="G173" s="44"/>
    </row>
    <row r="174" spans="1:25">
      <c r="A174" s="41" t="s">
        <v>36</v>
      </c>
      <c r="B174" s="22" t="s">
        <v>27</v>
      </c>
      <c r="C174" s="16"/>
      <c r="D174"/>
      <c r="E174" s="16"/>
      <c r="F174" s="43"/>
      <c r="G174" s="45"/>
      <c r="H174" s="16"/>
      <c r="I174" s="16"/>
    </row>
    <row r="175" spans="1:25">
      <c r="A175" s="51"/>
      <c r="B175" s="285">
        <v>2023</v>
      </c>
      <c r="C175"/>
      <c r="D175"/>
      <c r="F175" s="50"/>
      <c r="G175" s="53"/>
      <c r="H175" s="16"/>
      <c r="I175" s="16"/>
    </row>
    <row r="176" spans="1:25">
      <c r="A176" s="51"/>
      <c r="B176" s="285">
        <v>2024</v>
      </c>
      <c r="C176"/>
      <c r="D176"/>
      <c r="F176" s="50"/>
      <c r="G176" s="53"/>
      <c r="H176" s="16"/>
      <c r="I176" s="16"/>
    </row>
    <row r="177" spans="1:25">
      <c r="A177" s="51"/>
      <c r="B177" s="285">
        <v>2025</v>
      </c>
      <c r="C177"/>
      <c r="D177"/>
      <c r="F177" s="50"/>
      <c r="G177" s="53"/>
      <c r="H177" s="16"/>
      <c r="I177" s="16"/>
    </row>
    <row r="178" spans="1:25">
      <c r="A178" s="66"/>
      <c r="B178" s="67"/>
      <c r="C178" s="67"/>
      <c r="D178" s="68"/>
      <c r="E178" s="67"/>
      <c r="F178" s="69"/>
      <c r="G178" s="53"/>
      <c r="H178" s="16"/>
      <c r="I178" s="16"/>
    </row>
    <row r="179" spans="1:25" ht="15">
      <c r="A179" s="40" t="s">
        <v>38</v>
      </c>
      <c r="D179"/>
      <c r="F179" s="35"/>
      <c r="G179" s="44"/>
      <c r="U179" s="282" t="s">
        <v>194</v>
      </c>
      <c r="V179" s="282" t="s">
        <v>193</v>
      </c>
      <c r="W179" s="282" t="s">
        <v>195</v>
      </c>
      <c r="X179" s="282" t="s">
        <v>196</v>
      </c>
      <c r="Y179" s="282" t="s">
        <v>197</v>
      </c>
    </row>
    <row r="180" spans="1:25" ht="8.1" customHeight="1">
      <c r="A180" s="39"/>
      <c r="D180"/>
      <c r="F180" s="43"/>
      <c r="G180" s="45"/>
    </row>
    <row r="181" spans="1:25">
      <c r="A181" s="41" t="s">
        <v>36</v>
      </c>
      <c r="B181" s="22" t="s">
        <v>27</v>
      </c>
      <c r="C181" s="16"/>
      <c r="D181"/>
      <c r="E181" s="16"/>
      <c r="F181" s="43"/>
      <c r="G181" s="45"/>
      <c r="H181" s="16"/>
      <c r="I181" s="16"/>
    </row>
    <row r="182" spans="1:25">
      <c r="A182" s="51"/>
      <c r="B182" s="285">
        <v>2023</v>
      </c>
      <c r="C182"/>
      <c r="D182"/>
      <c r="F182" s="50"/>
      <c r="G182" s="53"/>
      <c r="H182" s="16"/>
      <c r="I182" s="16"/>
    </row>
    <row r="183" spans="1:25">
      <c r="A183" s="51"/>
      <c r="B183" s="285">
        <v>2024</v>
      </c>
      <c r="C183"/>
      <c r="D183"/>
      <c r="F183" s="50"/>
      <c r="G183" s="53"/>
      <c r="H183" s="16"/>
      <c r="I183" s="16"/>
    </row>
    <row r="184" spans="1:25">
      <c r="A184" s="51"/>
      <c r="B184" s="285">
        <v>2025</v>
      </c>
      <c r="C184"/>
      <c r="D184"/>
      <c r="F184" s="50"/>
      <c r="G184" s="53"/>
      <c r="H184" s="16"/>
      <c r="I184" s="16"/>
    </row>
    <row r="185" spans="1:25">
      <c r="A185" s="66"/>
      <c r="B185" s="67"/>
      <c r="C185" s="67"/>
      <c r="D185" s="68"/>
      <c r="E185" s="67"/>
      <c r="F185" s="69"/>
      <c r="G185" s="53"/>
      <c r="H185" s="16"/>
      <c r="I185" s="16"/>
    </row>
    <row r="186" spans="1:25" ht="15">
      <c r="A186" s="40" t="s">
        <v>39</v>
      </c>
      <c r="D186"/>
      <c r="F186" s="35"/>
      <c r="G186" s="44"/>
      <c r="U186" s="282" t="s">
        <v>194</v>
      </c>
      <c r="V186" s="282" t="s">
        <v>193</v>
      </c>
      <c r="W186" s="282" t="s">
        <v>195</v>
      </c>
      <c r="X186" s="282" t="s">
        <v>196</v>
      </c>
      <c r="Y186" s="282" t="s">
        <v>197</v>
      </c>
    </row>
    <row r="187" spans="1:25" ht="8.1" customHeight="1">
      <c r="A187" s="39"/>
      <c r="D187"/>
      <c r="F187" s="43"/>
      <c r="G187" s="45"/>
    </row>
    <row r="188" spans="1:25">
      <c r="A188" s="41" t="s">
        <v>36</v>
      </c>
      <c r="B188" s="22" t="s">
        <v>27</v>
      </c>
      <c r="C188" s="16"/>
      <c r="D188"/>
      <c r="E188" s="16"/>
      <c r="F188" s="43"/>
      <c r="G188" s="45"/>
      <c r="H188" s="16"/>
      <c r="I188" s="16"/>
    </row>
    <row r="189" spans="1:25">
      <c r="A189" s="51"/>
      <c r="B189" s="285">
        <v>2023</v>
      </c>
      <c r="C189"/>
      <c r="D189"/>
      <c r="F189" s="50"/>
      <c r="G189" s="53"/>
      <c r="H189" s="16"/>
      <c r="I189" s="16"/>
    </row>
    <row r="190" spans="1:25">
      <c r="A190" s="51"/>
      <c r="B190" s="285">
        <v>2024</v>
      </c>
      <c r="C190"/>
      <c r="D190"/>
      <c r="F190" s="50"/>
      <c r="G190" s="53"/>
      <c r="H190" s="16"/>
      <c r="I190" s="16"/>
    </row>
    <row r="191" spans="1:25">
      <c r="A191" s="51"/>
      <c r="B191" s="285">
        <v>2025</v>
      </c>
      <c r="C191"/>
      <c r="D191"/>
      <c r="F191" s="50"/>
      <c r="G191" s="53"/>
      <c r="H191" s="16"/>
      <c r="I191" s="16"/>
    </row>
    <row r="192" spans="1:25">
      <c r="A192" s="66"/>
      <c r="B192" s="67"/>
      <c r="C192" s="67"/>
      <c r="D192" s="68"/>
      <c r="E192" s="67"/>
      <c r="F192" s="69"/>
      <c r="G192" s="53"/>
      <c r="H192" s="16"/>
      <c r="I192" s="16"/>
    </row>
    <row r="193" spans="1:25" ht="15">
      <c r="A193" s="40" t="s">
        <v>403</v>
      </c>
      <c r="D193"/>
      <c r="F193" s="35"/>
      <c r="G193" s="44"/>
      <c r="U193" s="282" t="s">
        <v>194</v>
      </c>
      <c r="V193" s="282" t="s">
        <v>193</v>
      </c>
      <c r="W193" s="282" t="s">
        <v>195</v>
      </c>
      <c r="X193" s="282" t="s">
        <v>196</v>
      </c>
      <c r="Y193" s="282" t="s">
        <v>197</v>
      </c>
    </row>
    <row r="194" spans="1:25" ht="8.1" customHeight="1">
      <c r="A194" s="39"/>
      <c r="D194"/>
      <c r="F194" s="43"/>
      <c r="G194" s="45"/>
    </row>
    <row r="195" spans="1:25">
      <c r="A195" s="41" t="s">
        <v>36</v>
      </c>
      <c r="B195" s="22" t="s">
        <v>27</v>
      </c>
      <c r="C195" s="16"/>
      <c r="D195"/>
      <c r="E195" s="16"/>
      <c r="F195" s="43"/>
      <c r="G195" s="45"/>
      <c r="H195" s="16"/>
      <c r="I195" s="16"/>
    </row>
    <row r="196" spans="1:25">
      <c r="A196" s="51"/>
      <c r="B196" s="285">
        <v>2023</v>
      </c>
      <c r="C196"/>
      <c r="D196"/>
      <c r="F196" s="50"/>
      <c r="G196" s="16"/>
      <c r="H196" s="16"/>
      <c r="I196" s="16"/>
    </row>
    <row r="197" spans="1:25">
      <c r="A197" s="51"/>
      <c r="B197" s="285">
        <v>2024</v>
      </c>
      <c r="C197"/>
      <c r="D197"/>
      <c r="F197" s="50"/>
      <c r="G197" s="16"/>
      <c r="H197" s="16"/>
      <c r="I197" s="16"/>
    </row>
    <row r="198" spans="1:25">
      <c r="A198" s="51"/>
      <c r="B198" s="285">
        <v>2025</v>
      </c>
      <c r="C198"/>
      <c r="D198"/>
      <c r="F198" s="50"/>
      <c r="G198" s="16"/>
      <c r="H198" s="16"/>
      <c r="I198" s="16"/>
    </row>
    <row r="199" spans="1:25">
      <c r="A199" s="66"/>
      <c r="B199" s="67"/>
      <c r="C199" s="67"/>
      <c r="D199" s="68"/>
      <c r="E199" s="67"/>
      <c r="F199" s="69"/>
      <c r="G199" s="16"/>
      <c r="H199" s="16"/>
      <c r="I199" s="16"/>
    </row>
    <row r="200" spans="1:25" ht="15">
      <c r="A200" s="40" t="s">
        <v>189</v>
      </c>
      <c r="D200"/>
      <c r="F200" s="35"/>
      <c r="G200" s="44"/>
      <c r="U200" s="282" t="s">
        <v>194</v>
      </c>
      <c r="V200" s="282" t="s">
        <v>193</v>
      </c>
      <c r="W200" s="282" t="s">
        <v>195</v>
      </c>
      <c r="X200" s="282" t="s">
        <v>196</v>
      </c>
      <c r="Y200" s="282" t="s">
        <v>197</v>
      </c>
    </row>
    <row r="201" spans="1:25" ht="15">
      <c r="A201" s="40" t="s">
        <v>149</v>
      </c>
      <c r="D201"/>
      <c r="F201" s="43"/>
      <c r="G201"/>
    </row>
    <row r="202" spans="1:25" ht="8.1" customHeight="1">
      <c r="A202" s="39"/>
      <c r="F202" s="35"/>
    </row>
    <row r="203" spans="1:25">
      <c r="A203" s="41" t="s">
        <v>40</v>
      </c>
      <c r="B203" s="22" t="s">
        <v>27</v>
      </c>
      <c r="C203" s="16"/>
      <c r="D203" s="16"/>
      <c r="E203"/>
      <c r="F203" s="43"/>
      <c r="G203"/>
      <c r="H203" s="16"/>
      <c r="I203" s="16"/>
    </row>
    <row r="204" spans="1:25">
      <c r="A204" s="51"/>
      <c r="B204" s="285">
        <v>2023</v>
      </c>
      <c r="C204"/>
      <c r="D204" s="16"/>
      <c r="E204"/>
      <c r="F204" s="50"/>
      <c r="G204" s="16"/>
      <c r="H204" s="16"/>
      <c r="I204" s="16"/>
    </row>
    <row r="205" spans="1:25">
      <c r="A205" s="51"/>
      <c r="B205" s="285">
        <v>2024</v>
      </c>
      <c r="C205"/>
      <c r="D205" s="16"/>
      <c r="E205"/>
      <c r="F205" s="50"/>
      <c r="G205" s="16"/>
      <c r="H205" s="16"/>
      <c r="I205" s="16"/>
    </row>
    <row r="206" spans="1:25">
      <c r="A206" s="51"/>
      <c r="B206" s="285">
        <v>2025</v>
      </c>
      <c r="C206"/>
      <c r="D206" s="16"/>
      <c r="E206"/>
      <c r="F206" s="50"/>
      <c r="G206" s="16"/>
      <c r="H206" s="16"/>
      <c r="I206" s="16"/>
    </row>
    <row r="207" spans="1:25" customFormat="1" ht="13.5">
      <c r="A207" s="191"/>
      <c r="B207" s="68"/>
      <c r="C207" s="68"/>
      <c r="D207" s="68"/>
      <c r="E207" s="68"/>
      <c r="F207" s="74"/>
    </row>
    <row r="208" spans="1:25" customFormat="1" ht="13.5">
      <c r="F208" s="43"/>
    </row>
    <row r="209" spans="1:11">
      <c r="A209" s="22" t="s">
        <v>439</v>
      </c>
      <c r="F209" s="43"/>
    </row>
    <row r="210" spans="1:11" s="15" customFormat="1" ht="99.75" customHeight="1">
      <c r="A210" s="334" t="s">
        <v>449</v>
      </c>
      <c r="B210" s="335"/>
      <c r="C210" s="335"/>
      <c r="D210" s="335"/>
      <c r="E210" s="336"/>
      <c r="F210" s="43"/>
    </row>
    <row r="211" spans="1:11">
      <c r="A211" s="64"/>
      <c r="B211" s="18"/>
      <c r="C211" s="18"/>
      <c r="D211" s="18"/>
      <c r="E211" s="18"/>
      <c r="F211" s="65"/>
      <c r="G211" s="16"/>
      <c r="H211" s="16"/>
      <c r="I211" s="16"/>
      <c r="J211" s="16"/>
      <c r="K211" s="16"/>
    </row>
    <row r="212" spans="1:11" ht="18" customHeight="1">
      <c r="A212" s="32" t="s">
        <v>41</v>
      </c>
      <c r="E212" s="16"/>
      <c r="F212" s="35"/>
    </row>
    <row r="213" spans="1:11" ht="8.1" customHeight="1">
      <c r="A213" s="39"/>
      <c r="E213" s="16"/>
      <c r="F213" s="35"/>
    </row>
    <row r="214" spans="1:11" ht="15" customHeight="1">
      <c r="A214" s="37" t="s">
        <v>42</v>
      </c>
      <c r="E214" s="16"/>
      <c r="F214" s="35"/>
      <c r="H214"/>
      <c r="I214"/>
    </row>
    <row r="215" spans="1:11" ht="8.1" customHeight="1">
      <c r="A215" s="70"/>
      <c r="B215" s="71"/>
      <c r="C215" s="71"/>
      <c r="D215" s="72"/>
      <c r="E215" s="67"/>
      <c r="F215" s="73"/>
    </row>
    <row r="216" spans="1:11" ht="15">
      <c r="A216" s="40" t="s">
        <v>43</v>
      </c>
      <c r="E216" s="16"/>
      <c r="F216" s="35"/>
    </row>
    <row r="217" spans="1:11" ht="8.1" customHeight="1">
      <c r="A217" s="39"/>
      <c r="F217" s="35"/>
    </row>
    <row r="218" spans="1:11">
      <c r="A218" s="52" t="s">
        <v>385</v>
      </c>
      <c r="F218" s="35"/>
    </row>
    <row r="219" spans="1:11">
      <c r="A219" s="52" t="s">
        <v>386</v>
      </c>
      <c r="F219" s="35"/>
    </row>
    <row r="220" spans="1:11" ht="8.1" customHeight="1">
      <c r="A220" s="39"/>
      <c r="F220" s="35"/>
    </row>
    <row r="221" spans="1:11">
      <c r="A221" s="41" t="s">
        <v>44</v>
      </c>
      <c r="C221" s="16"/>
      <c r="F221" s="35"/>
    </row>
    <row r="222" spans="1:11" ht="15" customHeight="1">
      <c r="A222" s="49"/>
      <c r="B222" s="16"/>
      <c r="C222" s="16"/>
      <c r="F222" s="35"/>
      <c r="I222"/>
      <c r="J222"/>
    </row>
    <row r="223" spans="1:11">
      <c r="A223" s="53"/>
      <c r="B223" s="16"/>
      <c r="C223" s="16"/>
      <c r="D223" s="16"/>
      <c r="E223" s="16"/>
      <c r="F223" s="50"/>
      <c r="G223" s="16"/>
      <c r="H223" s="16"/>
      <c r="I223"/>
      <c r="J223"/>
      <c r="K223" s="16"/>
    </row>
    <row r="224" spans="1:11">
      <c r="A224" s="52" t="s">
        <v>424</v>
      </c>
      <c r="F224" s="35"/>
      <c r="I224"/>
      <c r="J224"/>
    </row>
    <row r="225" spans="1:11" ht="8.1" customHeight="1">
      <c r="A225" s="39"/>
      <c r="F225" s="35"/>
      <c r="I225"/>
      <c r="J225"/>
    </row>
    <row r="226" spans="1:11">
      <c r="A226" s="41" t="s">
        <v>226</v>
      </c>
      <c r="C226" s="16"/>
      <c r="D226" s="16"/>
      <c r="E226" s="16"/>
      <c r="F226" s="50"/>
      <c r="G226" s="16"/>
      <c r="H226" s="16"/>
      <c r="I226"/>
      <c r="J226"/>
      <c r="K226" s="16"/>
    </row>
    <row r="227" spans="1:11" ht="15" customHeight="1">
      <c r="A227" s="42"/>
      <c r="B227" s="16"/>
      <c r="C227"/>
      <c r="D227"/>
      <c r="E227"/>
      <c r="F227" s="50"/>
      <c r="G227" s="16"/>
      <c r="H227" s="16"/>
      <c r="I227"/>
      <c r="J227"/>
      <c r="K227" s="16"/>
    </row>
    <row r="228" spans="1:11">
      <c r="A228" s="53"/>
      <c r="B228" s="16"/>
      <c r="C228" s="16"/>
      <c r="D228" s="16"/>
      <c r="E228" s="16"/>
      <c r="F228" s="50"/>
      <c r="G228" s="16"/>
      <c r="H228" s="16"/>
      <c r="I228"/>
      <c r="J228"/>
      <c r="K228" s="16"/>
    </row>
    <row r="229" spans="1:11">
      <c r="A229" s="52" t="s">
        <v>425</v>
      </c>
      <c r="F229" s="35"/>
      <c r="I229"/>
      <c r="J229"/>
    </row>
    <row r="230" spans="1:11" ht="8.1" customHeight="1">
      <c r="A230" s="39"/>
      <c r="F230" s="35"/>
      <c r="I230"/>
      <c r="J230"/>
    </row>
    <row r="231" spans="1:11">
      <c r="A231" s="41" t="s">
        <v>387</v>
      </c>
      <c r="F231" s="35"/>
      <c r="I231"/>
      <c r="J231"/>
    </row>
    <row r="232" spans="1:11" ht="110.25" customHeight="1">
      <c r="A232" s="334"/>
      <c r="B232" s="335"/>
      <c r="C232" s="336"/>
      <c r="D232" s="16"/>
      <c r="E232" s="16"/>
      <c r="F232" s="35"/>
      <c r="I232"/>
      <c r="J232"/>
    </row>
    <row r="233" spans="1:11">
      <c r="A233" s="53"/>
      <c r="B233" s="16"/>
      <c r="C233" s="16"/>
      <c r="D233" s="16"/>
      <c r="E233" s="16"/>
      <c r="F233" s="50"/>
      <c r="G233" s="16"/>
      <c r="H233" s="16"/>
      <c r="I233" s="16"/>
      <c r="J233" s="16"/>
      <c r="K233" s="16"/>
    </row>
    <row r="234" spans="1:11">
      <c r="A234" s="52" t="s">
        <v>45</v>
      </c>
      <c r="F234" s="35"/>
    </row>
    <row r="235" spans="1:11" ht="8.1" customHeight="1">
      <c r="A235" s="39"/>
      <c r="F235" s="35"/>
    </row>
    <row r="236" spans="1:11">
      <c r="A236" s="41" t="s">
        <v>226</v>
      </c>
      <c r="C236" s="16"/>
      <c r="D236" s="16"/>
      <c r="E236" s="16"/>
      <c r="F236" s="50"/>
      <c r="G236" s="16"/>
      <c r="H236" s="16"/>
      <c r="I236" s="16"/>
      <c r="J236" s="16"/>
      <c r="K236" s="16"/>
    </row>
    <row r="237" spans="1:11" ht="15" customHeight="1">
      <c r="A237" s="42"/>
      <c r="B237" s="16"/>
      <c r="C237" s="16"/>
      <c r="D237" s="16"/>
      <c r="E237" s="16"/>
      <c r="F237" s="50"/>
      <c r="G237" s="16"/>
      <c r="H237" s="16"/>
      <c r="I237" s="16"/>
      <c r="J237" s="16"/>
      <c r="K237" s="16"/>
    </row>
    <row r="238" spans="1:11" ht="15" customHeight="1">
      <c r="A238" s="53"/>
      <c r="B238" s="16"/>
      <c r="C238" s="16"/>
      <c r="D238" s="16"/>
      <c r="E238" s="16"/>
      <c r="F238" s="50"/>
      <c r="G238" s="16"/>
      <c r="H238" s="16"/>
      <c r="I238" s="16"/>
      <c r="J238" s="16"/>
      <c r="K238" s="16"/>
    </row>
    <row r="239" spans="1:11">
      <c r="A239" s="52" t="s">
        <v>190</v>
      </c>
      <c r="F239" s="35"/>
    </row>
    <row r="240" spans="1:11" ht="8.1" customHeight="1">
      <c r="A240" s="39"/>
      <c r="F240" s="35"/>
    </row>
    <row r="241" spans="1:11">
      <c r="A241" s="41" t="s">
        <v>46</v>
      </c>
      <c r="D241" s="16"/>
      <c r="F241" s="50"/>
      <c r="G241" s="16"/>
      <c r="H241" s="16"/>
      <c r="I241" s="16"/>
      <c r="J241" s="16"/>
      <c r="K241" s="16"/>
    </row>
    <row r="242" spans="1:11" ht="15" customHeight="1">
      <c r="A242" s="54"/>
      <c r="B242" s="16"/>
      <c r="D242" s="16"/>
      <c r="F242" s="50"/>
      <c r="G242" s="16"/>
      <c r="H242" s="16"/>
      <c r="I242" s="16"/>
      <c r="J242" s="16"/>
      <c r="K242" s="16"/>
    </row>
    <row r="243" spans="1:11" ht="8.1" customHeight="1">
      <c r="A243" s="39"/>
      <c r="C243" s="16"/>
      <c r="D243" s="16"/>
      <c r="E243" s="16"/>
      <c r="F243" s="50"/>
      <c r="G243" s="16"/>
      <c r="H243" s="16"/>
      <c r="I243" s="16"/>
      <c r="J243" s="16"/>
      <c r="K243" s="16"/>
    </row>
    <row r="244" spans="1:11">
      <c r="A244" s="41" t="s">
        <v>47</v>
      </c>
      <c r="C244" s="16"/>
      <c r="D244" s="16"/>
      <c r="F244" s="50"/>
      <c r="G244" s="16"/>
      <c r="H244" s="16"/>
      <c r="I244" s="16"/>
      <c r="J244" s="16"/>
      <c r="K244" s="16"/>
    </row>
    <row r="245" spans="1:11">
      <c r="A245" s="55"/>
      <c r="B245" s="16"/>
      <c r="C245" s="16"/>
      <c r="D245" s="16"/>
      <c r="F245" s="50"/>
      <c r="G245" s="16"/>
      <c r="H245" s="16"/>
      <c r="I245" s="16"/>
      <c r="J245" s="16"/>
      <c r="K245" s="16"/>
    </row>
    <row r="246" spans="1:11" ht="8.1" customHeight="1">
      <c r="A246" s="53"/>
      <c r="B246" s="16"/>
      <c r="D246" s="16"/>
      <c r="E246" s="16"/>
      <c r="F246" s="50"/>
      <c r="G246" s="16"/>
      <c r="H246" s="16"/>
      <c r="I246" s="16"/>
      <c r="J246" s="16"/>
      <c r="K246" s="16"/>
    </row>
    <row r="247" spans="1:11">
      <c r="A247" s="41" t="s">
        <v>227</v>
      </c>
      <c r="B247" s="16"/>
      <c r="D247" s="16"/>
      <c r="E247" s="16"/>
      <c r="F247" s="50"/>
      <c r="G247" s="16"/>
      <c r="H247" s="16"/>
      <c r="I247" s="16"/>
      <c r="J247" s="16"/>
      <c r="K247" s="16"/>
    </row>
    <row r="248" spans="1:11">
      <c r="A248" s="55"/>
      <c r="B248" s="16"/>
      <c r="D248" s="16"/>
      <c r="E248" s="16"/>
      <c r="F248" s="50"/>
      <c r="G248" s="16"/>
      <c r="H248" s="16"/>
      <c r="I248" s="16"/>
      <c r="J248" s="16"/>
      <c r="K248" s="16"/>
    </row>
    <row r="249" spans="1:11" customFormat="1" ht="8.1" customHeight="1">
      <c r="A249" s="45"/>
      <c r="F249" s="43"/>
    </row>
    <row r="250" spans="1:11" customFormat="1" ht="13.5">
      <c r="A250" s="41" t="s">
        <v>36</v>
      </c>
      <c r="F250" s="43"/>
    </row>
    <row r="251" spans="1:11" customFormat="1" ht="13.5">
      <c r="A251" s="146"/>
      <c r="F251" s="43"/>
    </row>
    <row r="252" spans="1:11" customFormat="1" ht="13.5">
      <c r="A252" s="191"/>
      <c r="B252" s="68"/>
      <c r="C252" s="68"/>
      <c r="D252" s="68"/>
      <c r="E252" s="68"/>
      <c r="F252" s="74"/>
    </row>
    <row r="253" spans="1:11" customFormat="1" ht="13.5">
      <c r="F253" s="43"/>
    </row>
    <row r="254" spans="1:11">
      <c r="A254" s="22" t="s">
        <v>437</v>
      </c>
      <c r="F254" s="43"/>
    </row>
    <row r="255" spans="1:11" s="15" customFormat="1" ht="99.75" customHeight="1">
      <c r="A255" s="334"/>
      <c r="B255" s="335"/>
      <c r="C255" s="335"/>
      <c r="D255" s="335"/>
      <c r="E255" s="336"/>
      <c r="F255" s="43"/>
    </row>
    <row r="256" spans="1:11" customFormat="1" ht="13.5">
      <c r="A256" s="191"/>
      <c r="B256" s="68"/>
      <c r="C256" s="68"/>
      <c r="D256" s="68"/>
      <c r="E256" s="68"/>
      <c r="F256" s="74"/>
    </row>
    <row r="257" spans="1:11" ht="15">
      <c r="A257" s="40" t="s">
        <v>48</v>
      </c>
      <c r="F257" s="35"/>
    </row>
    <row r="258" spans="1:11" ht="8.1" customHeight="1">
      <c r="A258" s="39"/>
      <c r="F258" s="35"/>
    </row>
    <row r="259" spans="1:11">
      <c r="A259" s="52" t="s">
        <v>191</v>
      </c>
      <c r="F259" s="35"/>
    </row>
    <row r="260" spans="1:11" ht="8.1" customHeight="1">
      <c r="A260" s="39"/>
      <c r="F260" s="35"/>
    </row>
    <row r="261" spans="1:11">
      <c r="A261" s="41" t="s">
        <v>40</v>
      </c>
      <c r="C261" s="16"/>
      <c r="F261" s="35"/>
    </row>
    <row r="262" spans="1:11" ht="15" customHeight="1">
      <c r="A262" s="49"/>
      <c r="B262" s="16"/>
      <c r="C262" s="16"/>
      <c r="F262" s="35"/>
    </row>
    <row r="263" spans="1:11">
      <c r="A263" s="53"/>
      <c r="B263" s="16"/>
      <c r="C263" s="16"/>
      <c r="D263" s="16"/>
      <c r="E263" s="16"/>
      <c r="F263" s="50"/>
      <c r="G263" s="16"/>
      <c r="H263" s="16"/>
      <c r="I263" s="16"/>
      <c r="J263" s="16"/>
      <c r="K263" s="16"/>
    </row>
    <row r="264" spans="1:11">
      <c r="A264" s="52" t="s">
        <v>143</v>
      </c>
      <c r="F264" s="35"/>
    </row>
    <row r="265" spans="1:11">
      <c r="A265" s="52" t="s">
        <v>144</v>
      </c>
      <c r="F265" s="35"/>
    </row>
    <row r="266" spans="1:11" ht="8.1" customHeight="1">
      <c r="A266" s="39"/>
      <c r="F266" s="35"/>
    </row>
    <row r="267" spans="1:11">
      <c r="A267" s="41" t="s">
        <v>226</v>
      </c>
      <c r="C267" s="16"/>
      <c r="F267" s="35"/>
    </row>
    <row r="268" spans="1:11" ht="15" customHeight="1">
      <c r="A268" s="42"/>
      <c r="B268" s="16"/>
      <c r="C268"/>
      <c r="D268"/>
      <c r="E268"/>
      <c r="F268" s="35"/>
    </row>
    <row r="269" spans="1:11" customFormat="1" ht="13.5">
      <c r="A269" s="191"/>
      <c r="B269" s="68"/>
      <c r="C269" s="68"/>
      <c r="D269" s="68"/>
      <c r="E269" s="68"/>
      <c r="F269" s="74"/>
    </row>
    <row r="270" spans="1:11" customFormat="1" ht="13.5">
      <c r="F270" s="43"/>
    </row>
    <row r="271" spans="1:11">
      <c r="A271" s="22" t="s">
        <v>438</v>
      </c>
      <c r="F271" s="43"/>
    </row>
    <row r="272" spans="1:11" s="15" customFormat="1" ht="99.75" customHeight="1">
      <c r="A272" s="334"/>
      <c r="B272" s="335"/>
      <c r="C272" s="335"/>
      <c r="D272" s="335"/>
      <c r="E272" s="336"/>
      <c r="F272" s="43"/>
    </row>
    <row r="273" spans="1:11">
      <c r="A273" s="75"/>
      <c r="B273" s="67"/>
      <c r="C273" s="67"/>
      <c r="D273" s="67"/>
      <c r="E273" s="67"/>
      <c r="F273" s="69"/>
      <c r="G273" s="16"/>
      <c r="H273" s="16"/>
      <c r="I273" s="16"/>
      <c r="J273" s="16"/>
      <c r="K273" s="16"/>
    </row>
    <row r="274" spans="1:11" ht="15">
      <c r="A274" s="40" t="s">
        <v>49</v>
      </c>
      <c r="F274" s="35"/>
    </row>
    <row r="275" spans="1:11" ht="8.1" customHeight="1">
      <c r="A275" s="39"/>
      <c r="F275" s="35"/>
    </row>
    <row r="276" spans="1:11">
      <c r="A276" s="52" t="s">
        <v>50</v>
      </c>
      <c r="F276" s="35"/>
    </row>
    <row r="277" spans="1:11" ht="8.1" customHeight="1">
      <c r="A277" s="39"/>
      <c r="F277" s="35"/>
    </row>
    <row r="278" spans="1:11">
      <c r="A278" s="41" t="s">
        <v>226</v>
      </c>
      <c r="C278" s="16"/>
      <c r="F278" s="35"/>
    </row>
    <row r="279" spans="1:11" ht="15" customHeight="1">
      <c r="A279" s="42" t="s">
        <v>445</v>
      </c>
      <c r="B279" s="16"/>
      <c r="C279" s="16"/>
      <c r="F279" s="35"/>
    </row>
    <row r="280" spans="1:11">
      <c r="A280" s="53"/>
      <c r="B280" s="16"/>
      <c r="C280" s="16"/>
      <c r="D280" s="16"/>
      <c r="E280" s="16"/>
      <c r="F280" s="50"/>
      <c r="G280" s="16"/>
      <c r="H280" s="16"/>
      <c r="I280" s="16"/>
      <c r="J280" s="16"/>
      <c r="K280" s="16"/>
    </row>
    <row r="281" spans="1:11">
      <c r="A281" s="52" t="s">
        <v>51</v>
      </c>
      <c r="F281" s="35"/>
    </row>
    <row r="282" spans="1:11" ht="8.1" customHeight="1">
      <c r="A282" s="39"/>
      <c r="F282" s="35"/>
    </row>
    <row r="283" spans="1:11">
      <c r="A283" s="41" t="s">
        <v>394</v>
      </c>
      <c r="F283" s="35"/>
    </row>
    <row r="284" spans="1:11" ht="65.099999999999994" customHeight="1">
      <c r="A284" s="340" t="s">
        <v>450</v>
      </c>
      <c r="B284" s="341"/>
      <c r="C284" s="342"/>
      <c r="D284" s="16"/>
      <c r="E284" s="16"/>
      <c r="F284" s="35"/>
    </row>
    <row r="285" spans="1:11">
      <c r="A285" s="53"/>
      <c r="B285" s="16"/>
      <c r="C285" s="16"/>
      <c r="D285" s="16"/>
      <c r="E285" s="16"/>
      <c r="F285" s="50"/>
      <c r="G285" s="16"/>
      <c r="H285" s="16"/>
      <c r="I285" s="16"/>
      <c r="J285" s="16"/>
      <c r="K285" s="16"/>
    </row>
    <row r="286" spans="1:11">
      <c r="A286" s="41" t="s">
        <v>40</v>
      </c>
      <c r="B286" s="15"/>
      <c r="C286" s="22" t="s">
        <v>52</v>
      </c>
      <c r="D286" s="16"/>
      <c r="E286" s="16"/>
      <c r="F286" s="50"/>
      <c r="G286" s="16"/>
      <c r="H286" s="16"/>
      <c r="I286" s="16"/>
      <c r="J286" s="16"/>
      <c r="K286" s="16"/>
    </row>
    <row r="287" spans="1:11">
      <c r="A287" s="147"/>
      <c r="B287" s="15"/>
      <c r="C287" s="19"/>
      <c r="F287" s="50"/>
      <c r="G287" s="16"/>
      <c r="H287" s="16"/>
      <c r="I287" s="16"/>
      <c r="J287" s="16"/>
      <c r="K287" s="16"/>
    </row>
    <row r="288" spans="1:11">
      <c r="A288" s="44"/>
      <c r="B288" s="16"/>
      <c r="F288" s="50"/>
      <c r="G288" s="16"/>
      <c r="H288" s="16"/>
      <c r="I288" s="16"/>
      <c r="J288" s="16"/>
      <c r="K288" s="16"/>
    </row>
    <row r="289" spans="1:12">
      <c r="A289" s="41" t="s">
        <v>53</v>
      </c>
      <c r="B289" s="16"/>
      <c r="C289" s="22"/>
      <c r="E289" s="22"/>
      <c r="F289" s="50"/>
      <c r="G289" s="16"/>
      <c r="H289" s="16"/>
      <c r="I289" s="16"/>
      <c r="J289" s="16"/>
      <c r="K289" s="16"/>
    </row>
    <row r="290" spans="1:12" ht="65.099999999999994" customHeight="1">
      <c r="A290" s="340"/>
      <c r="B290" s="341"/>
      <c r="C290" s="342"/>
      <c r="E290" s="22"/>
      <c r="F290" s="50"/>
      <c r="G290" s="16"/>
      <c r="H290"/>
      <c r="I290"/>
      <c r="J290"/>
      <c r="K290"/>
      <c r="L290"/>
    </row>
    <row r="291" spans="1:12" customFormat="1" ht="15" customHeight="1">
      <c r="A291" s="45"/>
      <c r="F291" s="43"/>
      <c r="G291" s="45"/>
    </row>
    <row r="292" spans="1:12">
      <c r="A292" s="52" t="s">
        <v>54</v>
      </c>
      <c r="F292" s="35"/>
    </row>
    <row r="293" spans="1:12" ht="8.1" customHeight="1">
      <c r="A293" s="39"/>
      <c r="F293" s="35"/>
    </row>
    <row r="294" spans="1:12">
      <c r="A294" s="41" t="s">
        <v>226</v>
      </c>
      <c r="C294" s="16"/>
      <c r="F294" s="35"/>
    </row>
    <row r="295" spans="1:12" ht="15" customHeight="1">
      <c r="A295" s="42" t="s">
        <v>445</v>
      </c>
      <c r="B295" s="16"/>
      <c r="C295" s="16"/>
      <c r="F295" s="35"/>
    </row>
    <row r="296" spans="1:12" ht="15" customHeight="1">
      <c r="A296" s="39"/>
      <c r="F296" s="35"/>
    </row>
    <row r="297" spans="1:12">
      <c r="A297" s="52" t="s">
        <v>192</v>
      </c>
      <c r="F297" s="35"/>
    </row>
    <row r="298" spans="1:12" ht="8.1" customHeight="1">
      <c r="A298" s="39"/>
      <c r="F298" s="35"/>
    </row>
    <row r="299" spans="1:12">
      <c r="A299" s="41" t="s">
        <v>55</v>
      </c>
      <c r="F299" s="35"/>
    </row>
    <row r="300" spans="1:12" ht="65.099999999999994" customHeight="1">
      <c r="A300" s="353" t="s">
        <v>451</v>
      </c>
      <c r="B300" s="341"/>
      <c r="C300" s="342"/>
      <c r="D300" s="16"/>
      <c r="E300" s="16"/>
      <c r="F300" s="35"/>
    </row>
    <row r="301" spans="1:12">
      <c r="A301" s="53"/>
      <c r="B301" s="16"/>
      <c r="C301" s="16"/>
      <c r="D301" s="16"/>
      <c r="E301" s="16"/>
      <c r="F301" s="50"/>
      <c r="G301" s="16"/>
      <c r="H301" s="16"/>
      <c r="I301" s="16"/>
      <c r="J301" s="16"/>
      <c r="K301" s="16"/>
    </row>
    <row r="302" spans="1:12">
      <c r="A302" s="41" t="s">
        <v>56</v>
      </c>
      <c r="B302" s="16"/>
      <c r="C302" s="22"/>
      <c r="E302" s="22"/>
      <c r="F302" s="50"/>
      <c r="G302" s="16"/>
      <c r="H302" s="16"/>
      <c r="I302" s="16"/>
      <c r="J302" s="16"/>
      <c r="K302" s="16"/>
    </row>
    <row r="303" spans="1:12" ht="65.099999999999994" customHeight="1">
      <c r="A303" s="340"/>
      <c r="B303" s="341"/>
      <c r="C303" s="342"/>
      <c r="E303" s="22"/>
      <c r="F303" s="50"/>
      <c r="G303" s="16"/>
      <c r="H303" s="16"/>
      <c r="I303" s="16"/>
      <c r="J303" s="16"/>
      <c r="K303" s="16"/>
    </row>
    <row r="304" spans="1:12" s="16" customFormat="1" ht="15" customHeight="1">
      <c r="A304" s="53"/>
      <c r="F304" s="50"/>
    </row>
    <row r="305" spans="1:6" s="16" customFormat="1" ht="15" customHeight="1">
      <c r="A305" s="41" t="s">
        <v>40</v>
      </c>
      <c r="F305" s="50"/>
    </row>
    <row r="306" spans="1:6" s="16" customFormat="1" ht="15" customHeight="1">
      <c r="A306" s="56"/>
      <c r="F306" s="50"/>
    </row>
    <row r="307" spans="1:6" customFormat="1" ht="13.5">
      <c r="A307" s="191"/>
      <c r="B307" s="68"/>
      <c r="C307" s="68"/>
      <c r="D307" s="68"/>
      <c r="E307" s="68"/>
      <c r="F307" s="74"/>
    </row>
    <row r="308" spans="1:6" customFormat="1" ht="13.5">
      <c r="F308" s="43"/>
    </row>
    <row r="309" spans="1:6">
      <c r="A309" s="22" t="s">
        <v>436</v>
      </c>
      <c r="F309" s="43"/>
    </row>
    <row r="310" spans="1:6" s="15" customFormat="1" ht="99.75" customHeight="1">
      <c r="A310" s="334" t="s">
        <v>452</v>
      </c>
      <c r="B310" s="335"/>
      <c r="C310" s="335"/>
      <c r="D310" s="335"/>
      <c r="E310" s="336"/>
      <c r="F310" s="43"/>
    </row>
    <row r="311" spans="1:6" customFormat="1" ht="20.100000000000001" customHeight="1">
      <c r="A311" s="63"/>
      <c r="B311" s="12"/>
      <c r="C311" s="12"/>
      <c r="D311" s="13"/>
      <c r="E311" s="13"/>
      <c r="F311" s="60"/>
    </row>
    <row r="312" spans="1:6" customFormat="1" ht="18" customHeight="1">
      <c r="A312" s="32" t="s">
        <v>388</v>
      </c>
      <c r="B312" s="16"/>
      <c r="C312" s="16"/>
      <c r="D312" s="16"/>
      <c r="E312" s="16"/>
      <c r="F312" s="50"/>
    </row>
    <row r="313" spans="1:6" customFormat="1" ht="8.1" customHeight="1">
      <c r="A313" s="70"/>
      <c r="B313" s="71"/>
      <c r="C313" s="71"/>
      <c r="D313" s="72"/>
      <c r="E313" s="67"/>
      <c r="F313" s="73"/>
    </row>
    <row r="314" spans="1:6" customFormat="1" ht="15" customHeight="1">
      <c r="A314" s="240" t="s">
        <v>389</v>
      </c>
      <c r="F314" s="43"/>
    </row>
    <row r="315" spans="1:6" ht="8.1" customHeight="1">
      <c r="A315" s="39"/>
      <c r="F315" s="35"/>
    </row>
    <row r="316" spans="1:6" s="16" customFormat="1" ht="15" customHeight="1">
      <c r="A316" s="41" t="s">
        <v>387</v>
      </c>
      <c r="F316" s="50"/>
    </row>
    <row r="317" spans="1:6" customFormat="1" ht="202.5" customHeight="1">
      <c r="A317" s="334" t="s">
        <v>453</v>
      </c>
      <c r="B317" s="335"/>
      <c r="C317" s="335"/>
      <c r="D317" s="335"/>
      <c r="E317" s="336"/>
      <c r="F317" s="43"/>
    </row>
    <row r="318" spans="1:6" customFormat="1" ht="20.100000000000001" customHeight="1" thickBot="1">
      <c r="A318" s="57"/>
      <c r="B318" s="58"/>
      <c r="C318" s="58"/>
      <c r="D318" s="58"/>
      <c r="E318" s="58"/>
      <c r="F318" s="59"/>
    </row>
    <row r="319" spans="1:6" customFormat="1" ht="20.100000000000001" customHeight="1"/>
    <row r="320" spans="1:6">
      <c r="A320" s="22" t="s">
        <v>373</v>
      </c>
    </row>
    <row r="321" spans="1:6" s="15" customFormat="1" ht="99.75" customHeight="1">
      <c r="A321" s="334"/>
      <c r="B321" s="335"/>
      <c r="C321" s="335"/>
      <c r="D321" s="335"/>
      <c r="E321" s="336"/>
      <c r="F321"/>
    </row>
  </sheetData>
  <sheetProtection algorithmName="SHA-512" hashValue="+6O7suor3ECL1lceHrkR5F0O35ezNXA/9RZ+lfLBygI9vQnlJDahXaA69UIfgvxj2eOr04Vp0IRj2RD8Q0nkMw==" saltValue="0Ku9KZF6Zu93sDQDmOMAWA==" spinCount="100000" sheet="1" formatRows="0" selectLockedCells="1"/>
  <mergeCells count="198">
    <mergeCell ref="A232:C232"/>
    <mergeCell ref="A255:E255"/>
    <mergeCell ref="A272:E272"/>
    <mergeCell ref="A310:E310"/>
    <mergeCell ref="A210:E210"/>
    <mergeCell ref="B95:C95"/>
    <mergeCell ref="A317:E317"/>
    <mergeCell ref="B62:C62"/>
    <mergeCell ref="A321:E321"/>
    <mergeCell ref="A143:E143"/>
    <mergeCell ref="A125:E125"/>
    <mergeCell ref="A131:E131"/>
    <mergeCell ref="A137:E137"/>
    <mergeCell ref="B100:C100"/>
    <mergeCell ref="D100:E100"/>
    <mergeCell ref="B101:C101"/>
    <mergeCell ref="D101:E101"/>
    <mergeCell ref="A74:A103"/>
    <mergeCell ref="B91:C91"/>
    <mergeCell ref="D91:E91"/>
    <mergeCell ref="B102:C102"/>
    <mergeCell ref="D102:E102"/>
    <mergeCell ref="B103:C103"/>
    <mergeCell ref="D103:E103"/>
    <mergeCell ref="B98:C98"/>
    <mergeCell ref="B54:C54"/>
    <mergeCell ref="D54:E54"/>
    <mergeCell ref="B55:C55"/>
    <mergeCell ref="D55:E55"/>
    <mergeCell ref="B84:C84"/>
    <mergeCell ref="D84:E84"/>
    <mergeCell ref="B56:C56"/>
    <mergeCell ref="D56:E56"/>
    <mergeCell ref="B63:C63"/>
    <mergeCell ref="D63:E63"/>
    <mergeCell ref="B64:C64"/>
    <mergeCell ref="D64:E64"/>
    <mergeCell ref="B65:C65"/>
    <mergeCell ref="D65:E65"/>
    <mergeCell ref="B60:C60"/>
    <mergeCell ref="D60:E60"/>
    <mergeCell ref="D98:E98"/>
    <mergeCell ref="D95:E95"/>
    <mergeCell ref="B96:C96"/>
    <mergeCell ref="D96:E96"/>
    <mergeCell ref="B97:C97"/>
    <mergeCell ref="D97:E97"/>
    <mergeCell ref="B71:C71"/>
    <mergeCell ref="B22:C22"/>
    <mergeCell ref="D22:E22"/>
    <mergeCell ref="B35:C35"/>
    <mergeCell ref="D35:E35"/>
    <mergeCell ref="D62:E62"/>
    <mergeCell ref="B51:C51"/>
    <mergeCell ref="D51:E51"/>
    <mergeCell ref="B52:C52"/>
    <mergeCell ref="D52:E52"/>
    <mergeCell ref="B53:C53"/>
    <mergeCell ref="D53:E53"/>
    <mergeCell ref="B50:C50"/>
    <mergeCell ref="D50:E50"/>
    <mergeCell ref="B47:C47"/>
    <mergeCell ref="D47:E47"/>
    <mergeCell ref="B48:C48"/>
    <mergeCell ref="D48:E48"/>
    <mergeCell ref="B49:C49"/>
    <mergeCell ref="D33:E33"/>
    <mergeCell ref="D49:E49"/>
    <mergeCell ref="D24:E24"/>
    <mergeCell ref="B25:C25"/>
    <mergeCell ref="B27:C27"/>
    <mergeCell ref="D27:E27"/>
    <mergeCell ref="D21:E21"/>
    <mergeCell ref="B28:C28"/>
    <mergeCell ref="D28:E28"/>
    <mergeCell ref="B29:C29"/>
    <mergeCell ref="D29:E29"/>
    <mergeCell ref="D25:E25"/>
    <mergeCell ref="B23:C23"/>
    <mergeCell ref="D42:E42"/>
    <mergeCell ref="B42:C42"/>
    <mergeCell ref="B36:C36"/>
    <mergeCell ref="D36:E36"/>
    <mergeCell ref="B37:C37"/>
    <mergeCell ref="D37:E37"/>
    <mergeCell ref="B38:C38"/>
    <mergeCell ref="D38:E38"/>
    <mergeCell ref="B30:C30"/>
    <mergeCell ref="D30:E30"/>
    <mergeCell ref="B41:C41"/>
    <mergeCell ref="D41:E41"/>
    <mergeCell ref="B31:C31"/>
    <mergeCell ref="D31:E31"/>
    <mergeCell ref="B32:C32"/>
    <mergeCell ref="D32:E32"/>
    <mergeCell ref="B33:C33"/>
    <mergeCell ref="B99:C99"/>
    <mergeCell ref="D99:E99"/>
    <mergeCell ref="B82:C82"/>
    <mergeCell ref="D82:E82"/>
    <mergeCell ref="B83:C83"/>
    <mergeCell ref="D83:E83"/>
    <mergeCell ref="B90:C90"/>
    <mergeCell ref="D90:E90"/>
    <mergeCell ref="B85:C85"/>
    <mergeCell ref="D85:E85"/>
    <mergeCell ref="B86:C86"/>
    <mergeCell ref="D86:E86"/>
    <mergeCell ref="B87:C87"/>
    <mergeCell ref="D87:E87"/>
    <mergeCell ref="B88:C88"/>
    <mergeCell ref="D88:E88"/>
    <mergeCell ref="B89:C89"/>
    <mergeCell ref="B92:C92"/>
    <mergeCell ref="D92:E92"/>
    <mergeCell ref="B93:C93"/>
    <mergeCell ref="D93:E93"/>
    <mergeCell ref="B94:C94"/>
    <mergeCell ref="D94:E94"/>
    <mergeCell ref="D89:E89"/>
    <mergeCell ref="B81:C81"/>
    <mergeCell ref="D81:E81"/>
    <mergeCell ref="B72:C72"/>
    <mergeCell ref="D72:E72"/>
    <mergeCell ref="B73:C73"/>
    <mergeCell ref="D73:E73"/>
    <mergeCell ref="B74:C74"/>
    <mergeCell ref="D74:E74"/>
    <mergeCell ref="B75:C75"/>
    <mergeCell ref="D75:E75"/>
    <mergeCell ref="B76:C76"/>
    <mergeCell ref="D76:E76"/>
    <mergeCell ref="B77:C77"/>
    <mergeCell ref="D77:E77"/>
    <mergeCell ref="B78:C78"/>
    <mergeCell ref="D78:E78"/>
    <mergeCell ref="B79:C79"/>
    <mergeCell ref="B80:C80"/>
    <mergeCell ref="D79:E79"/>
    <mergeCell ref="D80:E80"/>
    <mergeCell ref="B43:C43"/>
    <mergeCell ref="D43:E43"/>
    <mergeCell ref="B34:C34"/>
    <mergeCell ref="D34:E34"/>
    <mergeCell ref="B39:C39"/>
    <mergeCell ref="D39:E39"/>
    <mergeCell ref="B40:C40"/>
    <mergeCell ref="D40:E40"/>
    <mergeCell ref="B61:C61"/>
    <mergeCell ref="D61:E61"/>
    <mergeCell ref="A44:A73"/>
    <mergeCell ref="B44:C44"/>
    <mergeCell ref="D44:E44"/>
    <mergeCell ref="B45:C45"/>
    <mergeCell ref="D45:E45"/>
    <mergeCell ref="B46:C46"/>
    <mergeCell ref="D46:E46"/>
    <mergeCell ref="B57:C57"/>
    <mergeCell ref="D57:E57"/>
    <mergeCell ref="B58:C58"/>
    <mergeCell ref="D58:E58"/>
    <mergeCell ref="B59:C59"/>
    <mergeCell ref="D59:E59"/>
    <mergeCell ref="B66:C66"/>
    <mergeCell ref="B69:C69"/>
    <mergeCell ref="D69:E69"/>
    <mergeCell ref="B70:C70"/>
    <mergeCell ref="D70:E70"/>
    <mergeCell ref="D71:E71"/>
    <mergeCell ref="D66:E66"/>
    <mergeCell ref="B67:C67"/>
    <mergeCell ref="D67:E67"/>
    <mergeCell ref="B68:C68"/>
    <mergeCell ref="D68:E68"/>
    <mergeCell ref="A300:C300"/>
    <mergeCell ref="A303:C303"/>
    <mergeCell ref="A284:C284"/>
    <mergeCell ref="A290:C290"/>
    <mergeCell ref="B26:C26"/>
    <mergeCell ref="D26:E26"/>
    <mergeCell ref="A14:A4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3:E23"/>
    <mergeCell ref="B24:C24"/>
  </mergeCells>
  <conditionalFormatting sqref="A125">
    <cfRule type="expression" dxfId="41" priority="37">
      <formula>$A$122="Ja"</formula>
    </cfRule>
  </conditionalFormatting>
  <conditionalFormatting sqref="A131">
    <cfRule type="expression" dxfId="40" priority="36">
      <formula>$A$128="Ja"</formula>
    </cfRule>
  </conditionalFormatting>
  <conditionalFormatting sqref="A137">
    <cfRule type="expression" dxfId="39" priority="35">
      <formula>$A$134="Ja"</formula>
    </cfRule>
  </conditionalFormatting>
  <conditionalFormatting sqref="A143">
    <cfRule type="expression" dxfId="38" priority="23">
      <formula>$A$140="Ja"</formula>
    </cfRule>
  </conditionalFormatting>
  <conditionalFormatting sqref="A231">
    <cfRule type="expression" dxfId="37" priority="2">
      <formula>$A$279="Nein"</formula>
    </cfRule>
  </conditionalFormatting>
  <conditionalFormatting sqref="A239 A241:A242 A244 A247:A248 A250">
    <cfRule type="expression" dxfId="36" priority="25">
      <formula>$A$237="Nein"</formula>
    </cfRule>
  </conditionalFormatting>
  <conditionalFormatting sqref="A242 A245 A248">
    <cfRule type="expression" dxfId="35" priority="32">
      <formula>$A$237="Ja"</formula>
    </cfRule>
  </conditionalFormatting>
  <conditionalFormatting sqref="A251">
    <cfRule type="expression" dxfId="34" priority="40">
      <formula>AND($A$248="Ja", $A$237="Ja")</formula>
    </cfRule>
  </conditionalFormatting>
  <conditionalFormatting sqref="A281 A283 A286 C286 A289">
    <cfRule type="expression" dxfId="33" priority="26">
      <formula>$A$279="Nein"</formula>
    </cfRule>
  </conditionalFormatting>
  <conditionalFormatting sqref="A297 A299 A300:C300 A302 A303:C303 A305:A306">
    <cfRule type="expression" dxfId="32" priority="24">
      <formula>$A$295="Nein"</formula>
    </cfRule>
  </conditionalFormatting>
  <conditionalFormatting sqref="A284:C284 A287 C287 A290:C290">
    <cfRule type="expression" dxfId="31" priority="33">
      <formula>$A$279="Ja"</formula>
    </cfRule>
  </conditionalFormatting>
  <conditionalFormatting sqref="A300:C300">
    <cfRule type="expression" dxfId="30" priority="31">
      <formula>$A$295="Ja"</formula>
    </cfRule>
  </conditionalFormatting>
  <conditionalFormatting sqref="A303:C303 A306">
    <cfRule type="expression" dxfId="29" priority="9">
      <formula>$A$295="Ja"</formula>
    </cfRule>
  </conditionalFormatting>
  <conditionalFormatting sqref="A231:E231">
    <cfRule type="expression" dxfId="20" priority="3">
      <formula>$A$279="Nein"</formula>
    </cfRule>
  </conditionalFormatting>
  <conditionalFormatting sqref="A239:E241 B242:E251 A243:A244 A246:A247 A249:A250">
    <cfRule type="expression" dxfId="19" priority="29">
      <formula>$A$237="Nein"</formula>
    </cfRule>
  </conditionalFormatting>
  <conditionalFormatting sqref="A297:E299 D300:E306 A301:C302 A304:C305 B306:C306">
    <cfRule type="expression" dxfId="18" priority="27">
      <formula>$A$295="Nein"</formula>
    </cfRule>
  </conditionalFormatting>
  <conditionalFormatting sqref="D232:E232 A281:E283 D284:E284 A285:E286 B287 D287:E287 A288:E289 D290:E290">
    <cfRule type="expression" dxfId="17" priority="28">
      <formula>$A$279="Nein"</formula>
    </cfRule>
  </conditionalFormatting>
  <dataValidations count="8">
    <dataValidation type="list" allowBlank="1" showInputMessage="1" showErrorMessage="1" sqref="A242" xr:uid="{D55787F7-C929-4BBA-9A1C-5F81995B5B0C}">
      <formula1>"einseitig Zugangsanbieter,einseitig Zugangsnachfrager,beidseitig"</formula1>
    </dataValidation>
    <dataValidation type="list" allowBlank="1" showInputMessage="1" showErrorMessage="1" sqref="A128 A134 A122 A140 A237 A248 A279 A295" xr:uid="{5AFD6010-9BAB-4CA2-AF83-C21F908191BB}">
      <formula1>"Ja,Nein"</formula1>
    </dataValidation>
    <dataValidation type="list" allowBlank="1" showInputMessage="1" showErrorMessage="1" sqref="B14:B103" xr:uid="{22794E3C-6426-4B5D-B4DF-41DCA87EB8A5}">
      <formula1>"MNO,Full MVNO,Diensteanbieter,Reseller/Light MVNO,Zweitmarken"</formula1>
    </dataValidation>
    <dataValidation type="list" allowBlank="1" showInputMessage="1" showErrorMessage="1" sqref="A227" xr:uid="{3C36E626-9E6D-4411-B25A-7AB71F2417AB}">
      <mc:AlternateContent xmlns:x12ac="http://schemas.microsoft.com/office/spreadsheetml/2011/1/ac" xmlns:mc="http://schemas.openxmlformats.org/markup-compatibility/2006">
        <mc:Choice Requires="x12ac">
          <x12ac:list>"Ja, einseitig Vorleistungsgeber","Ja, einseitig Vorleistungsnehmer","Ja,beidseitig",Nein</x12ac:list>
        </mc:Choice>
        <mc:Fallback>
          <formula1>"Ja, einseitig Vorleistungsgeber,Ja, einseitig Vorleistungsnehmer,Ja,beidseitig,Nein"</formula1>
        </mc:Fallback>
      </mc:AlternateContent>
    </dataValidation>
    <dataValidation type="list" allowBlank="1" showInputMessage="1" showErrorMessage="1" sqref="A268" xr:uid="{27F73366-3202-49A8-8D21-66A3A8282D3C}">
      <mc:AlternateContent xmlns:x12ac="http://schemas.microsoft.com/office/spreadsheetml/2011/1/ac" xmlns:mc="http://schemas.openxmlformats.org/markup-compatibility/2006">
        <mc:Choice Requires="x12ac">
          <x12ac:list>"Ja, einseitig Vorleistungsgeber","Ja, einseitig Vorleistungsnehmer","Ja, beidseitig",Nein</x12ac:list>
        </mc:Choice>
        <mc:Fallback>
          <formula1>"Ja, einseitig Vorleistungsgeber,Ja, einseitig Vorleistungsnehmer,Ja, beidseitig,Nein"</formula1>
        </mc:Fallback>
      </mc:AlternateContent>
    </dataValidation>
    <dataValidation type="decimal" operator="greaterThanOrEqual" allowBlank="1" showInputMessage="1" showErrorMessage="1" error="Bitte geben Sie die Antwort in Form einer Zahl in das Eingabefeld ein." sqref="A245 A251 C287 A204:A206" xr:uid="{168BEBB0-B752-42A8-87BC-559048201A95}">
      <formula1>0</formula1>
    </dataValidation>
    <dataValidation type="whole" operator="greaterThanOrEqual" allowBlank="1" showInputMessage="1" showErrorMessage="1" error="Bitte geben Sie die Antwort in Form einer ganzen Zahl in das Eingabefeld ein." sqref="A175:A177 A168:A170 A182:A184 A196:A198 A189:A191 A161:A163 A154:A156 C154:C156" xr:uid="{793D972E-F5C2-4B8B-B2B8-8DF5009FD1CC}">
      <formula1>0</formula1>
    </dataValidation>
    <dataValidation operator="greaterThanOrEqual" allowBlank="1" showInputMessage="1" showErrorMessage="1" error="Bitte geben Sie die Antwort in Form einer Zahl in das Eingabefeld ein." sqref="A222 A262 A287 A306" xr:uid="{04135987-D86E-4C51-A0B0-84D0072C3F79}"/>
  </dataValidations>
  <hyperlinks>
    <hyperlink ref="A115" location="'2.2.1 Rohstoff-Modell'!A1" display="2.2.1 Dateneingabe Rohstoff-Modell" xr:uid="{87309DDC-69D2-4946-AAB9-DB37518943B9}"/>
    <hyperlink ref="C115" location="'2.2.1 Retail-Minus-Modell'!A1" display="2.2.1 Dateneingabe Retail-Minus-Modell" xr:uid="{101645B1-8BAC-4BF8-A536-35D14554C0FD}"/>
  </hyperlinks>
  <pageMargins left="0.82677165354330717" right="0.23622047244094491" top="0.74803149606299213" bottom="0.74803149606299213" header="0.31496062992125984" footer="0.31496062992125984"/>
  <pageSetup paperSize="9" scale="50" fitToHeight="6" orientation="portrait" r:id="rId1"/>
  <headerFooter differentFirst="1"/>
  <rowBreaks count="4" manualBreakCount="4">
    <brk id="144" max="5" man="1"/>
    <brk id="211" max="5" man="1"/>
    <brk id="256" max="5" man="1"/>
    <brk id="31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moveWithCells="1">
                  <from>
                    <xdr:col>2</xdr:col>
                    <xdr:colOff>1266825</xdr:colOff>
                    <xdr:row>1</xdr:row>
                    <xdr:rowOff>76200</xdr:rowOff>
                  </from>
                  <to>
                    <xdr:col>2</xdr:col>
                    <xdr:colOff>1638300</xdr:colOff>
                    <xdr:row>2</xdr:row>
                    <xdr:rowOff>190500</xdr:rowOff>
                  </to>
                </anchor>
              </controlPr>
            </control>
          </mc:Choice>
        </mc:AlternateContent>
        <mc:AlternateContent xmlns:mc="http://schemas.openxmlformats.org/markup-compatibility/2006">
          <mc:Choice Requires="x14">
            <control shapeId="3075" r:id="rId5" name="Group Box 3">
              <controlPr defaultSize="0" autoFill="0" autoPict="0">
                <anchor moveWithCells="1">
                  <from>
                    <xdr:col>2</xdr:col>
                    <xdr:colOff>1181100</xdr:colOff>
                    <xdr:row>1</xdr:row>
                    <xdr:rowOff>0</xdr:rowOff>
                  </from>
                  <to>
                    <xdr:col>2</xdr:col>
                    <xdr:colOff>2419350</xdr:colOff>
                    <xdr:row>3</xdr:row>
                    <xdr:rowOff>28575</xdr:rowOff>
                  </to>
                </anchor>
              </controlPr>
            </control>
          </mc:Choice>
        </mc:AlternateContent>
        <mc:AlternateContent xmlns:mc="http://schemas.openxmlformats.org/markup-compatibility/2006">
          <mc:Choice Requires="x14">
            <control shapeId="3076" r:id="rId6" name="Option Button 4">
              <controlPr defaultSize="0" autoFill="0" autoLine="0" autoPict="0">
                <anchor moveWithCells="1">
                  <from>
                    <xdr:col>2</xdr:col>
                    <xdr:colOff>1838325</xdr:colOff>
                    <xdr:row>1</xdr:row>
                    <xdr:rowOff>76200</xdr:rowOff>
                  </from>
                  <to>
                    <xdr:col>2</xdr:col>
                    <xdr:colOff>2209800</xdr:colOff>
                    <xdr:row>2</xdr:row>
                    <xdr:rowOff>190500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2" id="{23F19321-4C90-4B99-A08D-E20D748030C5}">
            <xm:f>$U$150&lt;&gt;'1 Unternehmensangaben'!$G$22</xm:f>
            <x14:dxf>
              <font>
                <color theme="0" tint="-0.24994659260841701"/>
              </font>
              <fill>
                <patternFill patternType="solid">
                  <bgColor theme="0" tint="-0.499984740745262"/>
                </patternFill>
              </fill>
            </x14:dxf>
          </x14:cfRule>
          <xm:sqref>A150:E157</xm:sqref>
        </x14:conditionalFormatting>
        <x14:conditionalFormatting xmlns:xm="http://schemas.microsoft.com/office/excel/2006/main">
          <x14:cfRule type="expression" priority="43" id="{4FE0DA36-F61E-4479-8DEC-56CC44D20097}">
            <xm:f>$U$158&lt;&gt;'1 Unternehmensangaben'!$G$22</xm:f>
            <x14:dxf>
              <font>
                <color theme="0" tint="-0.24994659260841701"/>
              </font>
              <fill>
                <patternFill>
                  <bgColor theme="0" tint="-0.499984740745262"/>
                </patternFill>
              </fill>
            </x14:dxf>
          </x14:cfRule>
          <xm:sqref>A158:E164</xm:sqref>
        </x14:conditionalFormatting>
        <x14:conditionalFormatting xmlns:xm="http://schemas.microsoft.com/office/excel/2006/main">
          <x14:cfRule type="expression" priority="44" id="{C129C519-E26F-4123-9A46-CBF5970B8198}">
            <xm:f>NOT(OR('1 Unternehmensangaben'!$G$22=$U$165,'1 Unternehmensangaben'!$G$22=$V$165,'1 Unternehmensangaben'!$G$22=$W$165,'1 Unternehmensangaben'!$G$22=$X$165,'1 Unternehmensangaben'!$G$22=$Y$165))</xm:f>
            <x14:dxf>
              <font>
                <color theme="0" tint="-0.24994659260841701"/>
              </font>
              <fill>
                <patternFill patternType="solid">
                  <bgColor theme="0" tint="-0.499984740745262"/>
                </patternFill>
              </fill>
            </x14:dxf>
          </x14:cfRule>
          <xm:sqref>A165:E171</xm:sqref>
        </x14:conditionalFormatting>
        <x14:conditionalFormatting xmlns:xm="http://schemas.microsoft.com/office/excel/2006/main">
          <x14:cfRule type="expression" priority="45" id="{2F95B58E-EDA2-4FB9-8162-F7ABBDA35A61}">
            <xm:f>NOT(OR('1 Unternehmensangaben'!$G$22=$U$172,            '1 Unternehmensangaben'!$G$22=$V$172,            '1 Unternehmensangaben'!$G$22=$W$172,            '1 Unternehmensangaben'!$G$22=$X$172,            '1 Unternehmensangaben'!$G$22=$Y$172))</xm:f>
            <x14:dxf>
              <font>
                <color theme="0" tint="-0.24994659260841701"/>
              </font>
              <fill>
                <patternFill>
                  <bgColor theme="0" tint="-0.499984740745262"/>
                </patternFill>
              </fill>
            </x14:dxf>
          </x14:cfRule>
          <xm:sqref>A172:E178</xm:sqref>
        </x14:conditionalFormatting>
        <x14:conditionalFormatting xmlns:xm="http://schemas.microsoft.com/office/excel/2006/main">
          <x14:cfRule type="expression" priority="46" id="{342BB029-1372-4CDD-A5AE-760CD41E566A}">
            <xm:f>NOT(OR('1 Unternehmensangaben'!$G$22=$U$179,            '1 Unternehmensangaben'!$G$22=$V$179,            '1 Unternehmensangaben'!$G$22=$W$179,            '1 Unternehmensangaben'!$G$22=$X$179,            '1 Unternehmensangaben'!$G$22=$Y$179))</xm:f>
            <x14:dxf>
              <font>
                <color theme="0" tint="-0.24994659260841701"/>
              </font>
              <fill>
                <patternFill>
                  <bgColor theme="0" tint="-0.499984740745262"/>
                </patternFill>
              </fill>
            </x14:dxf>
          </x14:cfRule>
          <xm:sqref>A179:E185</xm:sqref>
        </x14:conditionalFormatting>
        <x14:conditionalFormatting xmlns:xm="http://schemas.microsoft.com/office/excel/2006/main">
          <x14:cfRule type="expression" priority="47" id="{97E0C47D-AF6B-466D-9DFD-3D7C2EFB8911}">
            <xm:f>NOT(OR('1 Unternehmensangaben'!$G$22=$U$186,            '1 Unternehmensangaben'!$G$22=$V$186,            '1 Unternehmensangaben'!$G$22=$W$186,            '1 Unternehmensangaben'!$G$22=$X$186,            '1 Unternehmensangaben'!$G$22=$Y$186))</xm:f>
            <x14:dxf>
              <font>
                <color theme="0" tint="-0.24994659260841701"/>
              </font>
              <fill>
                <patternFill>
                  <bgColor theme="0" tint="-0.499984740745262"/>
                </patternFill>
              </fill>
            </x14:dxf>
          </x14:cfRule>
          <xm:sqref>A186:E192</xm:sqref>
        </x14:conditionalFormatting>
        <x14:conditionalFormatting xmlns:xm="http://schemas.microsoft.com/office/excel/2006/main">
          <x14:cfRule type="expression" priority="48" id="{D3EAA533-2EE6-4B3B-A0B7-CE0A0B28DFA6}">
            <xm:f>NOT(OR('1 Unternehmensangaben'!$G$22=$U$193,            '1 Unternehmensangaben'!$G$22=$V$193,            '1 Unternehmensangaben'!$G$22=$W$193,            '1 Unternehmensangaben'!$G$22=$X$193,            '1 Unternehmensangaben'!$G$22=$Y$193))</xm:f>
            <x14:dxf>
              <font>
                <color theme="0" tint="-0.24994659260841701"/>
              </font>
              <fill>
                <patternFill>
                  <bgColor theme="0" tint="-0.499984740745262"/>
                </patternFill>
              </fill>
            </x14:dxf>
          </x14:cfRule>
          <xm:sqref>A193:E199</xm:sqref>
        </x14:conditionalFormatting>
        <x14:conditionalFormatting xmlns:xm="http://schemas.microsoft.com/office/excel/2006/main">
          <x14:cfRule type="expression" priority="49" id="{18A0B91B-4CD3-42AA-AEC0-CF573C6B4370}">
            <xm:f>NOT(OR('1 Unternehmensangaben'!$G$22=$U$200,            '1 Unternehmensangaben'!$G$22=$V$200,            '1 Unternehmensangaben'!$G$22=$W$200,            '1 Unternehmensangaben'!$G$22=$X$200,            '1 Unternehmensangaben'!$G$22=$Y$200))</xm:f>
            <x14:dxf>
              <font>
                <color theme="0" tint="-0.24994659260841701"/>
              </font>
              <fill>
                <patternFill>
                  <bgColor theme="0" tint="-0.499984740745262"/>
                </patternFill>
              </fill>
            </x14:dxf>
          </x14:cfRule>
          <xm:sqref>A200:E207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805D8-305A-4FB5-B082-C832E3C76CD0}">
  <dimension ref="A1:L101"/>
  <sheetViews>
    <sheetView zoomScaleNormal="100" zoomScaleSheetLayoutView="55" workbookViewId="0">
      <pane xSplit="2" ySplit="2" topLeftCell="C33" activePane="bottomRight" state="frozen"/>
      <selection activeCell="H45" sqref="H45"/>
      <selection pane="topRight" activeCell="H45" sqref="H45"/>
      <selection pane="bottomLeft" activeCell="H45" sqref="H45"/>
      <selection pane="bottomRight" activeCell="A99" sqref="A99:XFD101"/>
    </sheetView>
  </sheetViews>
  <sheetFormatPr baseColWidth="10" defaultColWidth="11" defaultRowHeight="13.5"/>
  <cols>
    <col min="1" max="1" width="51" style="96" customWidth="1"/>
    <col min="2" max="2" width="7.5" style="96" customWidth="1"/>
    <col min="3" max="3" width="17.5" style="96" customWidth="1"/>
    <col min="4" max="5" width="32.375" style="96" customWidth="1"/>
    <col min="6" max="6" width="23.375" style="96" customWidth="1"/>
    <col min="7" max="7" width="5.25" style="96" customWidth="1"/>
    <col min="8" max="8" width="5.625" style="96" customWidth="1"/>
    <col min="9" max="9" width="7.25" style="96" customWidth="1"/>
    <col min="10" max="10" width="7.875" style="96" customWidth="1"/>
    <col min="11" max="11" width="39.75" style="96" customWidth="1"/>
    <col min="12" max="12" width="97.5" style="96" customWidth="1"/>
    <col min="13" max="13" width="11" style="96"/>
    <col min="14" max="14" width="19.125" style="96" customWidth="1"/>
    <col min="15" max="15" width="20.875" style="96" customWidth="1"/>
    <col min="16" max="16" width="11" style="96"/>
    <col min="17" max="17" width="12" style="96" customWidth="1"/>
    <col min="18" max="18" width="26.375" style="96" customWidth="1"/>
    <col min="19" max="19" width="16.25" style="96" customWidth="1"/>
    <col min="20" max="22" width="11" style="96"/>
    <col min="23" max="23" width="26.5" style="96" customWidth="1"/>
    <col min="24" max="16384" width="11" style="96"/>
  </cols>
  <sheetData>
    <row r="1" spans="1:12" ht="19.5" customHeight="1">
      <c r="A1" s="363" t="s">
        <v>31</v>
      </c>
      <c r="B1" s="372" t="s">
        <v>27</v>
      </c>
      <c r="C1" s="370" t="s">
        <v>418</v>
      </c>
      <c r="D1" s="356" t="s">
        <v>414</v>
      </c>
      <c r="E1" s="356" t="s">
        <v>417</v>
      </c>
      <c r="F1" s="356" t="s">
        <v>416</v>
      </c>
      <c r="G1" s="368" t="s">
        <v>199</v>
      </c>
      <c r="H1" s="369"/>
      <c r="I1" s="369"/>
      <c r="J1" s="369"/>
      <c r="K1" s="369"/>
      <c r="L1" s="366" t="s">
        <v>217</v>
      </c>
    </row>
    <row r="2" spans="1:12" ht="19.5" customHeight="1" thickBot="1">
      <c r="A2" s="364"/>
      <c r="B2" s="373"/>
      <c r="C2" s="371"/>
      <c r="D2" s="357"/>
      <c r="E2" s="357"/>
      <c r="F2" s="357"/>
      <c r="G2" s="205" t="s">
        <v>33</v>
      </c>
      <c r="H2" s="205" t="s">
        <v>34</v>
      </c>
      <c r="I2" s="205" t="s">
        <v>356</v>
      </c>
      <c r="J2" s="205" t="s">
        <v>357</v>
      </c>
      <c r="K2" s="206" t="s">
        <v>200</v>
      </c>
      <c r="L2" s="367"/>
    </row>
    <row r="3" spans="1:12">
      <c r="A3" s="362"/>
      <c r="B3" s="176">
        <v>2023</v>
      </c>
      <c r="C3" s="287"/>
      <c r="D3" s="288"/>
      <c r="E3" s="288"/>
      <c r="F3" s="288"/>
      <c r="G3" s="289"/>
      <c r="H3" s="289"/>
      <c r="I3" s="289"/>
      <c r="J3" s="289"/>
      <c r="K3" s="289"/>
      <c r="L3" s="365"/>
    </row>
    <row r="4" spans="1:12">
      <c r="A4" s="361"/>
      <c r="B4" s="177">
        <v>2024</v>
      </c>
      <c r="C4" s="290"/>
      <c r="D4" s="291"/>
      <c r="E4" s="291"/>
      <c r="F4" s="291"/>
      <c r="G4" s="292"/>
      <c r="H4" s="292"/>
      <c r="I4" s="292"/>
      <c r="J4" s="292"/>
      <c r="K4" s="292"/>
      <c r="L4" s="360"/>
    </row>
    <row r="5" spans="1:12">
      <c r="A5" s="361"/>
      <c r="B5" s="177">
        <v>2025</v>
      </c>
      <c r="C5" s="290"/>
      <c r="D5" s="291"/>
      <c r="E5" s="291"/>
      <c r="F5" s="291"/>
      <c r="G5" s="292"/>
      <c r="H5" s="292"/>
      <c r="I5" s="292"/>
      <c r="J5" s="292"/>
      <c r="K5" s="292"/>
      <c r="L5" s="360"/>
    </row>
    <row r="6" spans="1:12">
      <c r="A6" s="358"/>
      <c r="B6" s="178">
        <v>2023</v>
      </c>
      <c r="C6" s="293"/>
      <c r="D6" s="294"/>
      <c r="E6" s="294"/>
      <c r="F6" s="294"/>
      <c r="G6" s="295"/>
      <c r="H6" s="295"/>
      <c r="I6" s="295"/>
      <c r="J6" s="295"/>
      <c r="K6" s="295"/>
      <c r="L6" s="359"/>
    </row>
    <row r="7" spans="1:12">
      <c r="A7" s="358"/>
      <c r="B7" s="178">
        <v>2024</v>
      </c>
      <c r="C7" s="293"/>
      <c r="D7" s="294"/>
      <c r="E7" s="294"/>
      <c r="F7" s="294"/>
      <c r="G7" s="295"/>
      <c r="H7" s="295"/>
      <c r="I7" s="295"/>
      <c r="J7" s="295"/>
      <c r="K7" s="295"/>
      <c r="L7" s="359"/>
    </row>
    <row r="8" spans="1:12">
      <c r="A8" s="358"/>
      <c r="B8" s="178">
        <v>2025</v>
      </c>
      <c r="C8" s="293"/>
      <c r="D8" s="294"/>
      <c r="E8" s="294"/>
      <c r="F8" s="294"/>
      <c r="G8" s="295"/>
      <c r="H8" s="295"/>
      <c r="I8" s="295"/>
      <c r="J8" s="295"/>
      <c r="K8" s="295"/>
      <c r="L8" s="359"/>
    </row>
    <row r="9" spans="1:12">
      <c r="A9" s="361"/>
      <c r="B9" s="177">
        <v>2023</v>
      </c>
      <c r="C9" s="290"/>
      <c r="D9" s="291"/>
      <c r="E9" s="291"/>
      <c r="F9" s="291"/>
      <c r="G9" s="292"/>
      <c r="H9" s="292"/>
      <c r="I9" s="292"/>
      <c r="J9" s="292"/>
      <c r="K9" s="292"/>
      <c r="L9" s="360"/>
    </row>
    <row r="10" spans="1:12">
      <c r="A10" s="361"/>
      <c r="B10" s="177">
        <v>2024</v>
      </c>
      <c r="C10" s="290"/>
      <c r="D10" s="291"/>
      <c r="E10" s="291"/>
      <c r="F10" s="291"/>
      <c r="G10" s="292"/>
      <c r="H10" s="292"/>
      <c r="I10" s="292"/>
      <c r="J10" s="292"/>
      <c r="K10" s="292"/>
      <c r="L10" s="360"/>
    </row>
    <row r="11" spans="1:12">
      <c r="A11" s="361"/>
      <c r="B11" s="177">
        <v>2025</v>
      </c>
      <c r="C11" s="290"/>
      <c r="D11" s="291"/>
      <c r="E11" s="291"/>
      <c r="F11" s="291"/>
      <c r="G11" s="292"/>
      <c r="H11" s="292"/>
      <c r="I11" s="292"/>
      <c r="J11" s="292"/>
      <c r="K11" s="292"/>
      <c r="L11" s="360"/>
    </row>
    <row r="12" spans="1:12">
      <c r="A12" s="358"/>
      <c r="B12" s="178">
        <v>2023</v>
      </c>
      <c r="C12" s="293"/>
      <c r="D12" s="294"/>
      <c r="E12" s="294"/>
      <c r="F12" s="294"/>
      <c r="G12" s="295"/>
      <c r="H12" s="295"/>
      <c r="I12" s="295"/>
      <c r="J12" s="295"/>
      <c r="K12" s="295"/>
      <c r="L12" s="359"/>
    </row>
    <row r="13" spans="1:12">
      <c r="A13" s="358"/>
      <c r="B13" s="178">
        <v>2024</v>
      </c>
      <c r="C13" s="293"/>
      <c r="D13" s="294"/>
      <c r="E13" s="294"/>
      <c r="F13" s="294"/>
      <c r="G13" s="295"/>
      <c r="H13" s="295"/>
      <c r="I13" s="295"/>
      <c r="J13" s="295"/>
      <c r="K13" s="295"/>
      <c r="L13" s="359"/>
    </row>
    <row r="14" spans="1:12">
      <c r="A14" s="358"/>
      <c r="B14" s="178">
        <v>2025</v>
      </c>
      <c r="C14" s="293"/>
      <c r="D14" s="294"/>
      <c r="E14" s="294"/>
      <c r="F14" s="294"/>
      <c r="G14" s="295"/>
      <c r="H14" s="295"/>
      <c r="I14" s="295"/>
      <c r="J14" s="295"/>
      <c r="K14" s="295"/>
      <c r="L14" s="359"/>
    </row>
    <row r="15" spans="1:12">
      <c r="A15" s="361"/>
      <c r="B15" s="177">
        <v>2023</v>
      </c>
      <c r="C15" s="290"/>
      <c r="D15" s="291"/>
      <c r="E15" s="291"/>
      <c r="F15" s="291"/>
      <c r="G15" s="292"/>
      <c r="H15" s="292"/>
      <c r="I15" s="292"/>
      <c r="J15" s="292"/>
      <c r="K15" s="292"/>
      <c r="L15" s="360"/>
    </row>
    <row r="16" spans="1:12">
      <c r="A16" s="361"/>
      <c r="B16" s="177">
        <v>2024</v>
      </c>
      <c r="C16" s="290"/>
      <c r="D16" s="291"/>
      <c r="E16" s="291"/>
      <c r="F16" s="291"/>
      <c r="G16" s="292"/>
      <c r="H16" s="292"/>
      <c r="I16" s="292"/>
      <c r="J16" s="292"/>
      <c r="K16" s="292"/>
      <c r="L16" s="360"/>
    </row>
    <row r="17" spans="1:12">
      <c r="A17" s="361"/>
      <c r="B17" s="177">
        <v>2025</v>
      </c>
      <c r="C17" s="290"/>
      <c r="D17" s="291"/>
      <c r="E17" s="291"/>
      <c r="F17" s="291"/>
      <c r="G17" s="292"/>
      <c r="H17" s="292"/>
      <c r="I17" s="292"/>
      <c r="J17" s="292"/>
      <c r="K17" s="292"/>
      <c r="L17" s="360"/>
    </row>
    <row r="18" spans="1:12">
      <c r="A18" s="358"/>
      <c r="B18" s="178">
        <v>2023</v>
      </c>
      <c r="C18" s="293"/>
      <c r="D18" s="294"/>
      <c r="E18" s="294"/>
      <c r="F18" s="294"/>
      <c r="G18" s="295"/>
      <c r="H18" s="295"/>
      <c r="I18" s="295"/>
      <c r="J18" s="295"/>
      <c r="K18" s="295"/>
      <c r="L18" s="359"/>
    </row>
    <row r="19" spans="1:12">
      <c r="A19" s="358"/>
      <c r="B19" s="178">
        <v>2024</v>
      </c>
      <c r="C19" s="293"/>
      <c r="D19" s="294"/>
      <c r="E19" s="294"/>
      <c r="F19" s="294"/>
      <c r="G19" s="295"/>
      <c r="H19" s="295"/>
      <c r="I19" s="295"/>
      <c r="J19" s="295"/>
      <c r="K19" s="295"/>
      <c r="L19" s="359"/>
    </row>
    <row r="20" spans="1:12">
      <c r="A20" s="358"/>
      <c r="B20" s="178">
        <v>2025</v>
      </c>
      <c r="C20" s="293"/>
      <c r="D20" s="294"/>
      <c r="E20" s="294"/>
      <c r="F20" s="294"/>
      <c r="G20" s="295"/>
      <c r="H20" s="295"/>
      <c r="I20" s="295"/>
      <c r="J20" s="295"/>
      <c r="K20" s="295"/>
      <c r="L20" s="359"/>
    </row>
    <row r="21" spans="1:12">
      <c r="A21" s="361"/>
      <c r="B21" s="177">
        <v>2023</v>
      </c>
      <c r="C21" s="290"/>
      <c r="D21" s="291"/>
      <c r="E21" s="291"/>
      <c r="F21" s="291"/>
      <c r="G21" s="292"/>
      <c r="H21" s="292"/>
      <c r="I21" s="292"/>
      <c r="J21" s="292"/>
      <c r="K21" s="292"/>
      <c r="L21" s="360"/>
    </row>
    <row r="22" spans="1:12">
      <c r="A22" s="361"/>
      <c r="B22" s="177">
        <v>2024</v>
      </c>
      <c r="C22" s="290"/>
      <c r="D22" s="291"/>
      <c r="E22" s="291"/>
      <c r="F22" s="291"/>
      <c r="G22" s="292"/>
      <c r="H22" s="292"/>
      <c r="I22" s="292"/>
      <c r="J22" s="292"/>
      <c r="K22" s="292"/>
      <c r="L22" s="360"/>
    </row>
    <row r="23" spans="1:12">
      <c r="A23" s="361"/>
      <c r="B23" s="177">
        <v>2025</v>
      </c>
      <c r="C23" s="290"/>
      <c r="D23" s="291"/>
      <c r="E23" s="291"/>
      <c r="F23" s="291"/>
      <c r="G23" s="292"/>
      <c r="H23" s="292"/>
      <c r="I23" s="292"/>
      <c r="J23" s="292"/>
      <c r="K23" s="292"/>
      <c r="L23" s="360"/>
    </row>
    <row r="24" spans="1:12">
      <c r="A24" s="358"/>
      <c r="B24" s="178">
        <v>2023</v>
      </c>
      <c r="C24" s="293"/>
      <c r="D24" s="294"/>
      <c r="E24" s="294"/>
      <c r="F24" s="294"/>
      <c r="G24" s="295"/>
      <c r="H24" s="295"/>
      <c r="I24" s="295"/>
      <c r="J24" s="295"/>
      <c r="K24" s="295"/>
      <c r="L24" s="359"/>
    </row>
    <row r="25" spans="1:12">
      <c r="A25" s="358"/>
      <c r="B25" s="178">
        <v>2024</v>
      </c>
      <c r="C25" s="293"/>
      <c r="D25" s="294"/>
      <c r="E25" s="294"/>
      <c r="F25" s="294"/>
      <c r="G25" s="295"/>
      <c r="H25" s="295"/>
      <c r="I25" s="295"/>
      <c r="J25" s="295"/>
      <c r="K25" s="295"/>
      <c r="L25" s="359"/>
    </row>
    <row r="26" spans="1:12">
      <c r="A26" s="358"/>
      <c r="B26" s="178">
        <v>2025</v>
      </c>
      <c r="C26" s="293"/>
      <c r="D26" s="294"/>
      <c r="E26" s="294"/>
      <c r="F26" s="294"/>
      <c r="G26" s="295"/>
      <c r="H26" s="295"/>
      <c r="I26" s="295"/>
      <c r="J26" s="295"/>
      <c r="K26" s="295"/>
      <c r="L26" s="359"/>
    </row>
    <row r="27" spans="1:12">
      <c r="A27" s="361"/>
      <c r="B27" s="177">
        <v>2023</v>
      </c>
      <c r="C27" s="290"/>
      <c r="D27" s="291"/>
      <c r="E27" s="291"/>
      <c r="F27" s="291"/>
      <c r="G27" s="292"/>
      <c r="H27" s="292"/>
      <c r="I27" s="292"/>
      <c r="J27" s="292"/>
      <c r="K27" s="292"/>
      <c r="L27" s="360"/>
    </row>
    <row r="28" spans="1:12">
      <c r="A28" s="361"/>
      <c r="B28" s="177">
        <v>2024</v>
      </c>
      <c r="C28" s="290"/>
      <c r="D28" s="291"/>
      <c r="E28" s="291"/>
      <c r="F28" s="291"/>
      <c r="G28" s="292"/>
      <c r="H28" s="292"/>
      <c r="I28" s="292"/>
      <c r="J28" s="292"/>
      <c r="K28" s="292"/>
      <c r="L28" s="360"/>
    </row>
    <row r="29" spans="1:12">
      <c r="A29" s="361"/>
      <c r="B29" s="177">
        <v>2025</v>
      </c>
      <c r="C29" s="290"/>
      <c r="D29" s="291"/>
      <c r="E29" s="291"/>
      <c r="F29" s="291"/>
      <c r="G29" s="292"/>
      <c r="H29" s="292"/>
      <c r="I29" s="292"/>
      <c r="J29" s="292"/>
      <c r="K29" s="292"/>
      <c r="L29" s="360"/>
    </row>
    <row r="30" spans="1:12">
      <c r="A30" s="358"/>
      <c r="B30" s="178">
        <v>2023</v>
      </c>
      <c r="C30" s="293"/>
      <c r="D30" s="294"/>
      <c r="E30" s="294"/>
      <c r="F30" s="294"/>
      <c r="G30" s="295"/>
      <c r="H30" s="295"/>
      <c r="I30" s="295"/>
      <c r="J30" s="295"/>
      <c r="K30" s="295"/>
      <c r="L30" s="359"/>
    </row>
    <row r="31" spans="1:12">
      <c r="A31" s="358"/>
      <c r="B31" s="178">
        <v>2024</v>
      </c>
      <c r="C31" s="293"/>
      <c r="D31" s="294"/>
      <c r="E31" s="294"/>
      <c r="F31" s="294"/>
      <c r="G31" s="295"/>
      <c r="H31" s="295"/>
      <c r="I31" s="295"/>
      <c r="J31" s="295"/>
      <c r="K31" s="295"/>
      <c r="L31" s="359"/>
    </row>
    <row r="32" spans="1:12">
      <c r="A32" s="358"/>
      <c r="B32" s="178">
        <v>2025</v>
      </c>
      <c r="C32" s="293"/>
      <c r="D32" s="294"/>
      <c r="E32" s="294"/>
      <c r="F32" s="294"/>
      <c r="G32" s="295"/>
      <c r="H32" s="295"/>
      <c r="I32" s="295"/>
      <c r="J32" s="295"/>
      <c r="K32" s="295"/>
      <c r="L32" s="359"/>
    </row>
    <row r="33" spans="1:12">
      <c r="A33" s="361"/>
      <c r="B33" s="177">
        <v>2023</v>
      </c>
      <c r="C33" s="290"/>
      <c r="D33" s="291"/>
      <c r="E33" s="291"/>
      <c r="F33" s="291"/>
      <c r="G33" s="292"/>
      <c r="H33" s="292"/>
      <c r="I33" s="292"/>
      <c r="J33" s="292"/>
      <c r="K33" s="292"/>
      <c r="L33" s="360"/>
    </row>
    <row r="34" spans="1:12">
      <c r="A34" s="361"/>
      <c r="B34" s="177">
        <v>2024</v>
      </c>
      <c r="C34" s="290"/>
      <c r="D34" s="291"/>
      <c r="E34" s="291"/>
      <c r="F34" s="291"/>
      <c r="G34" s="292"/>
      <c r="H34" s="292"/>
      <c r="I34" s="292"/>
      <c r="J34" s="292"/>
      <c r="K34" s="292"/>
      <c r="L34" s="360"/>
    </row>
    <row r="35" spans="1:12">
      <c r="A35" s="361"/>
      <c r="B35" s="177">
        <v>2025</v>
      </c>
      <c r="C35" s="290"/>
      <c r="D35" s="291"/>
      <c r="E35" s="291"/>
      <c r="F35" s="291"/>
      <c r="G35" s="292"/>
      <c r="H35" s="292"/>
      <c r="I35" s="292"/>
      <c r="J35" s="292"/>
      <c r="K35" s="292"/>
      <c r="L35" s="360"/>
    </row>
    <row r="36" spans="1:12">
      <c r="A36" s="358"/>
      <c r="B36" s="178">
        <v>2023</v>
      </c>
      <c r="C36" s="293"/>
      <c r="D36" s="294"/>
      <c r="E36" s="294"/>
      <c r="F36" s="294"/>
      <c r="G36" s="295"/>
      <c r="H36" s="295"/>
      <c r="I36" s="295"/>
      <c r="J36" s="295"/>
      <c r="K36" s="295"/>
      <c r="L36" s="359"/>
    </row>
    <row r="37" spans="1:12">
      <c r="A37" s="358"/>
      <c r="B37" s="178">
        <v>2024</v>
      </c>
      <c r="C37" s="293"/>
      <c r="D37" s="294"/>
      <c r="E37" s="294"/>
      <c r="F37" s="294"/>
      <c r="G37" s="295"/>
      <c r="H37" s="295"/>
      <c r="I37" s="295"/>
      <c r="J37" s="295"/>
      <c r="K37" s="295"/>
      <c r="L37" s="359"/>
    </row>
    <row r="38" spans="1:12">
      <c r="A38" s="358"/>
      <c r="B38" s="178">
        <v>2025</v>
      </c>
      <c r="C38" s="293"/>
      <c r="D38" s="294"/>
      <c r="E38" s="294"/>
      <c r="F38" s="294"/>
      <c r="G38" s="295"/>
      <c r="H38" s="295"/>
      <c r="I38" s="295"/>
      <c r="J38" s="295"/>
      <c r="K38" s="295"/>
      <c r="L38" s="359"/>
    </row>
    <row r="39" spans="1:12">
      <c r="A39" s="361"/>
      <c r="B39" s="177">
        <v>2023</v>
      </c>
      <c r="C39" s="290"/>
      <c r="D39" s="291"/>
      <c r="E39" s="291"/>
      <c r="F39" s="291"/>
      <c r="G39" s="292"/>
      <c r="H39" s="292"/>
      <c r="I39" s="292"/>
      <c r="J39" s="292"/>
      <c r="K39" s="292"/>
      <c r="L39" s="360"/>
    </row>
    <row r="40" spans="1:12">
      <c r="A40" s="361"/>
      <c r="B40" s="177">
        <v>2024</v>
      </c>
      <c r="C40" s="290"/>
      <c r="D40" s="291"/>
      <c r="E40" s="291"/>
      <c r="F40" s="291"/>
      <c r="G40" s="292"/>
      <c r="H40" s="292"/>
      <c r="I40" s="292"/>
      <c r="J40" s="292"/>
      <c r="K40" s="292"/>
      <c r="L40" s="360"/>
    </row>
    <row r="41" spans="1:12">
      <c r="A41" s="361"/>
      <c r="B41" s="177">
        <v>2025</v>
      </c>
      <c r="C41" s="290"/>
      <c r="D41" s="291"/>
      <c r="E41" s="291"/>
      <c r="F41" s="291"/>
      <c r="G41" s="292"/>
      <c r="H41" s="292"/>
      <c r="I41" s="292"/>
      <c r="J41" s="292"/>
      <c r="K41" s="292"/>
      <c r="L41" s="360"/>
    </row>
    <row r="42" spans="1:12">
      <c r="A42" s="358"/>
      <c r="B42" s="178">
        <v>2023</v>
      </c>
      <c r="C42" s="293"/>
      <c r="D42" s="294"/>
      <c r="E42" s="294"/>
      <c r="F42" s="294"/>
      <c r="G42" s="295"/>
      <c r="H42" s="295"/>
      <c r="I42" s="295"/>
      <c r="J42" s="295"/>
      <c r="K42" s="295"/>
      <c r="L42" s="359"/>
    </row>
    <row r="43" spans="1:12">
      <c r="A43" s="358"/>
      <c r="B43" s="178">
        <v>2024</v>
      </c>
      <c r="C43" s="293"/>
      <c r="D43" s="294"/>
      <c r="E43" s="294"/>
      <c r="F43" s="294"/>
      <c r="G43" s="295"/>
      <c r="H43" s="295"/>
      <c r="I43" s="295"/>
      <c r="J43" s="295"/>
      <c r="K43" s="295"/>
      <c r="L43" s="359"/>
    </row>
    <row r="44" spans="1:12">
      <c r="A44" s="358"/>
      <c r="B44" s="178">
        <v>2025</v>
      </c>
      <c r="C44" s="293"/>
      <c r="D44" s="294"/>
      <c r="E44" s="294"/>
      <c r="F44" s="294"/>
      <c r="G44" s="295"/>
      <c r="H44" s="295"/>
      <c r="I44" s="295"/>
      <c r="J44" s="295"/>
      <c r="K44" s="295"/>
      <c r="L44" s="359"/>
    </row>
    <row r="45" spans="1:12">
      <c r="A45" s="361"/>
      <c r="B45" s="177">
        <v>2023</v>
      </c>
      <c r="C45" s="290"/>
      <c r="D45" s="291"/>
      <c r="E45" s="291"/>
      <c r="F45" s="291"/>
      <c r="G45" s="292"/>
      <c r="H45" s="292"/>
      <c r="I45" s="292"/>
      <c r="J45" s="292"/>
      <c r="K45" s="292"/>
      <c r="L45" s="360"/>
    </row>
    <row r="46" spans="1:12">
      <c r="A46" s="361"/>
      <c r="B46" s="177">
        <v>2024</v>
      </c>
      <c r="C46" s="290"/>
      <c r="D46" s="291"/>
      <c r="E46" s="291"/>
      <c r="F46" s="291"/>
      <c r="G46" s="292"/>
      <c r="H46" s="292"/>
      <c r="I46" s="292"/>
      <c r="J46" s="292"/>
      <c r="K46" s="292"/>
      <c r="L46" s="360"/>
    </row>
    <row r="47" spans="1:12">
      <c r="A47" s="361"/>
      <c r="B47" s="177">
        <v>2025</v>
      </c>
      <c r="C47" s="290"/>
      <c r="D47" s="291"/>
      <c r="E47" s="291"/>
      <c r="F47" s="291"/>
      <c r="G47" s="292"/>
      <c r="H47" s="292"/>
      <c r="I47" s="292"/>
      <c r="J47" s="292"/>
      <c r="K47" s="292"/>
      <c r="L47" s="360"/>
    </row>
    <row r="48" spans="1:12">
      <c r="A48" s="358"/>
      <c r="B48" s="178">
        <v>2023</v>
      </c>
      <c r="C48" s="293"/>
      <c r="D48" s="294"/>
      <c r="E48" s="294"/>
      <c r="F48" s="294"/>
      <c r="G48" s="295"/>
      <c r="H48" s="295"/>
      <c r="I48" s="295"/>
      <c r="J48" s="295"/>
      <c r="K48" s="295"/>
      <c r="L48" s="359"/>
    </row>
    <row r="49" spans="1:12">
      <c r="A49" s="358"/>
      <c r="B49" s="178">
        <v>2024</v>
      </c>
      <c r="C49" s="293"/>
      <c r="D49" s="294"/>
      <c r="E49" s="294"/>
      <c r="F49" s="294"/>
      <c r="G49" s="295"/>
      <c r="H49" s="295"/>
      <c r="I49" s="295"/>
      <c r="J49" s="295"/>
      <c r="K49" s="295"/>
      <c r="L49" s="359"/>
    </row>
    <row r="50" spans="1:12">
      <c r="A50" s="358"/>
      <c r="B50" s="178">
        <v>2025</v>
      </c>
      <c r="C50" s="293"/>
      <c r="D50" s="294"/>
      <c r="E50" s="294"/>
      <c r="F50" s="294"/>
      <c r="G50" s="295"/>
      <c r="H50" s="295"/>
      <c r="I50" s="295"/>
      <c r="J50" s="295"/>
      <c r="K50" s="295"/>
      <c r="L50" s="359"/>
    </row>
    <row r="51" spans="1:12">
      <c r="A51" s="361"/>
      <c r="B51" s="177">
        <v>2023</v>
      </c>
      <c r="C51" s="290"/>
      <c r="D51" s="291"/>
      <c r="E51" s="291"/>
      <c r="F51" s="291"/>
      <c r="G51" s="292"/>
      <c r="H51" s="292"/>
      <c r="I51" s="292"/>
      <c r="J51" s="292"/>
      <c r="K51" s="292"/>
      <c r="L51" s="360"/>
    </row>
    <row r="52" spans="1:12">
      <c r="A52" s="361"/>
      <c r="B52" s="177">
        <v>2024</v>
      </c>
      <c r="C52" s="290"/>
      <c r="D52" s="291"/>
      <c r="E52" s="291"/>
      <c r="F52" s="291"/>
      <c r="G52" s="292"/>
      <c r="H52" s="292"/>
      <c r="I52" s="292"/>
      <c r="J52" s="292"/>
      <c r="K52" s="292"/>
      <c r="L52" s="360"/>
    </row>
    <row r="53" spans="1:12">
      <c r="A53" s="361"/>
      <c r="B53" s="177">
        <v>2025</v>
      </c>
      <c r="C53" s="290"/>
      <c r="D53" s="291"/>
      <c r="E53" s="291"/>
      <c r="F53" s="291"/>
      <c r="G53" s="292"/>
      <c r="H53" s="292"/>
      <c r="I53" s="292"/>
      <c r="J53" s="292"/>
      <c r="K53" s="292"/>
      <c r="L53" s="360"/>
    </row>
    <row r="54" spans="1:12">
      <c r="A54" s="358"/>
      <c r="B54" s="178">
        <v>2023</v>
      </c>
      <c r="C54" s="293"/>
      <c r="D54" s="294"/>
      <c r="E54" s="294"/>
      <c r="F54" s="294"/>
      <c r="G54" s="295"/>
      <c r="H54" s="295"/>
      <c r="I54" s="295"/>
      <c r="J54" s="295"/>
      <c r="K54" s="295"/>
      <c r="L54" s="359"/>
    </row>
    <row r="55" spans="1:12">
      <c r="A55" s="358"/>
      <c r="B55" s="178">
        <v>2024</v>
      </c>
      <c r="C55" s="293"/>
      <c r="D55" s="294"/>
      <c r="E55" s="294"/>
      <c r="F55" s="294"/>
      <c r="G55" s="295"/>
      <c r="H55" s="295"/>
      <c r="I55" s="295"/>
      <c r="J55" s="295"/>
      <c r="K55" s="295"/>
      <c r="L55" s="359"/>
    </row>
    <row r="56" spans="1:12">
      <c r="A56" s="358"/>
      <c r="B56" s="178">
        <v>2025</v>
      </c>
      <c r="C56" s="293"/>
      <c r="D56" s="294"/>
      <c r="E56" s="294"/>
      <c r="F56" s="294"/>
      <c r="G56" s="295"/>
      <c r="H56" s="295"/>
      <c r="I56" s="295"/>
      <c r="J56" s="295"/>
      <c r="K56" s="295"/>
      <c r="L56" s="359"/>
    </row>
    <row r="57" spans="1:12">
      <c r="A57" s="361"/>
      <c r="B57" s="177">
        <v>2023</v>
      </c>
      <c r="C57" s="290"/>
      <c r="D57" s="291"/>
      <c r="E57" s="291"/>
      <c r="F57" s="291"/>
      <c r="G57" s="292"/>
      <c r="H57" s="292"/>
      <c r="I57" s="292"/>
      <c r="J57" s="292"/>
      <c r="K57" s="292"/>
      <c r="L57" s="360"/>
    </row>
    <row r="58" spans="1:12">
      <c r="A58" s="361"/>
      <c r="B58" s="177">
        <v>2024</v>
      </c>
      <c r="C58" s="290"/>
      <c r="D58" s="291"/>
      <c r="E58" s="291"/>
      <c r="F58" s="291"/>
      <c r="G58" s="292"/>
      <c r="H58" s="292"/>
      <c r="I58" s="292"/>
      <c r="J58" s="292"/>
      <c r="K58" s="292"/>
      <c r="L58" s="360"/>
    </row>
    <row r="59" spans="1:12">
      <c r="A59" s="361"/>
      <c r="B59" s="177">
        <v>2025</v>
      </c>
      <c r="C59" s="290"/>
      <c r="D59" s="291"/>
      <c r="E59" s="291"/>
      <c r="F59" s="291"/>
      <c r="G59" s="292"/>
      <c r="H59" s="292"/>
      <c r="I59" s="292"/>
      <c r="J59" s="292"/>
      <c r="K59" s="292"/>
      <c r="L59" s="360"/>
    </row>
    <row r="60" spans="1:12">
      <c r="A60" s="358"/>
      <c r="B60" s="178">
        <v>2023</v>
      </c>
      <c r="C60" s="293"/>
      <c r="D60" s="294"/>
      <c r="E60" s="294"/>
      <c r="F60" s="294"/>
      <c r="G60" s="295"/>
      <c r="H60" s="295"/>
      <c r="I60" s="295"/>
      <c r="J60" s="295"/>
      <c r="K60" s="295"/>
      <c r="L60" s="359"/>
    </row>
    <row r="61" spans="1:12">
      <c r="A61" s="358"/>
      <c r="B61" s="178">
        <v>2024</v>
      </c>
      <c r="C61" s="293"/>
      <c r="D61" s="294"/>
      <c r="E61" s="294"/>
      <c r="F61" s="294"/>
      <c r="G61" s="295"/>
      <c r="H61" s="295"/>
      <c r="I61" s="295"/>
      <c r="J61" s="295"/>
      <c r="K61" s="295"/>
      <c r="L61" s="359"/>
    </row>
    <row r="62" spans="1:12">
      <c r="A62" s="358"/>
      <c r="B62" s="178">
        <v>2025</v>
      </c>
      <c r="C62" s="293"/>
      <c r="D62" s="294"/>
      <c r="E62" s="294"/>
      <c r="F62" s="294"/>
      <c r="G62" s="295"/>
      <c r="H62" s="295"/>
      <c r="I62" s="295"/>
      <c r="J62" s="295"/>
      <c r="K62" s="295"/>
      <c r="L62" s="359"/>
    </row>
    <row r="63" spans="1:12">
      <c r="A63" s="361"/>
      <c r="B63" s="177">
        <v>2023</v>
      </c>
      <c r="C63" s="290"/>
      <c r="D63" s="291"/>
      <c r="E63" s="291"/>
      <c r="F63" s="291"/>
      <c r="G63" s="292"/>
      <c r="H63" s="292"/>
      <c r="I63" s="292"/>
      <c r="J63" s="292"/>
      <c r="K63" s="292"/>
      <c r="L63" s="360"/>
    </row>
    <row r="64" spans="1:12">
      <c r="A64" s="361"/>
      <c r="B64" s="177">
        <v>2024</v>
      </c>
      <c r="C64" s="290"/>
      <c r="D64" s="291"/>
      <c r="E64" s="291"/>
      <c r="F64" s="291"/>
      <c r="G64" s="292"/>
      <c r="H64" s="292"/>
      <c r="I64" s="292"/>
      <c r="J64" s="292"/>
      <c r="K64" s="292"/>
      <c r="L64" s="360"/>
    </row>
    <row r="65" spans="1:12">
      <c r="A65" s="361"/>
      <c r="B65" s="177">
        <v>2025</v>
      </c>
      <c r="C65" s="290"/>
      <c r="D65" s="291"/>
      <c r="E65" s="291"/>
      <c r="F65" s="291"/>
      <c r="G65" s="292"/>
      <c r="H65" s="292"/>
      <c r="I65" s="292"/>
      <c r="J65" s="292"/>
      <c r="K65" s="292"/>
      <c r="L65" s="360"/>
    </row>
    <row r="66" spans="1:12">
      <c r="A66" s="358"/>
      <c r="B66" s="178">
        <v>2023</v>
      </c>
      <c r="C66" s="293"/>
      <c r="D66" s="294"/>
      <c r="E66" s="294"/>
      <c r="F66" s="294"/>
      <c r="G66" s="295"/>
      <c r="H66" s="295"/>
      <c r="I66" s="295"/>
      <c r="J66" s="295"/>
      <c r="K66" s="295"/>
      <c r="L66" s="359"/>
    </row>
    <row r="67" spans="1:12">
      <c r="A67" s="358"/>
      <c r="B67" s="178">
        <v>2024</v>
      </c>
      <c r="C67" s="293"/>
      <c r="D67" s="294"/>
      <c r="E67" s="294"/>
      <c r="F67" s="294"/>
      <c r="G67" s="295"/>
      <c r="H67" s="295"/>
      <c r="I67" s="295"/>
      <c r="J67" s="295"/>
      <c r="K67" s="295"/>
      <c r="L67" s="359"/>
    </row>
    <row r="68" spans="1:12">
      <c r="A68" s="358"/>
      <c r="B68" s="178">
        <v>2025</v>
      </c>
      <c r="C68" s="293"/>
      <c r="D68" s="294"/>
      <c r="E68" s="294"/>
      <c r="F68" s="294"/>
      <c r="G68" s="295"/>
      <c r="H68" s="295"/>
      <c r="I68" s="295"/>
      <c r="J68" s="295"/>
      <c r="K68" s="295"/>
      <c r="L68" s="359"/>
    </row>
    <row r="69" spans="1:12">
      <c r="A69" s="361"/>
      <c r="B69" s="177">
        <v>2023</v>
      </c>
      <c r="C69" s="290"/>
      <c r="D69" s="291"/>
      <c r="E69" s="291"/>
      <c r="F69" s="291"/>
      <c r="G69" s="292"/>
      <c r="H69" s="292"/>
      <c r="I69" s="292"/>
      <c r="J69" s="292"/>
      <c r="K69" s="292"/>
      <c r="L69" s="360"/>
    </row>
    <row r="70" spans="1:12">
      <c r="A70" s="361"/>
      <c r="B70" s="177">
        <v>2024</v>
      </c>
      <c r="C70" s="290"/>
      <c r="D70" s="291"/>
      <c r="E70" s="291"/>
      <c r="F70" s="291"/>
      <c r="G70" s="292"/>
      <c r="H70" s="292"/>
      <c r="I70" s="292"/>
      <c r="J70" s="292"/>
      <c r="K70" s="292"/>
      <c r="L70" s="360"/>
    </row>
    <row r="71" spans="1:12">
      <c r="A71" s="361"/>
      <c r="B71" s="177">
        <v>2025</v>
      </c>
      <c r="C71" s="290"/>
      <c r="D71" s="291"/>
      <c r="E71" s="291"/>
      <c r="F71" s="291"/>
      <c r="G71" s="292"/>
      <c r="H71" s="292"/>
      <c r="I71" s="292"/>
      <c r="J71" s="292"/>
      <c r="K71" s="292"/>
      <c r="L71" s="360"/>
    </row>
    <row r="72" spans="1:12">
      <c r="A72" s="358"/>
      <c r="B72" s="178">
        <v>2023</v>
      </c>
      <c r="C72" s="293"/>
      <c r="D72" s="294"/>
      <c r="E72" s="294"/>
      <c r="F72" s="294"/>
      <c r="G72" s="295"/>
      <c r="H72" s="295"/>
      <c r="I72" s="295"/>
      <c r="J72" s="295"/>
      <c r="K72" s="295"/>
      <c r="L72" s="359"/>
    </row>
    <row r="73" spans="1:12">
      <c r="A73" s="358"/>
      <c r="B73" s="178">
        <v>2024</v>
      </c>
      <c r="C73" s="293"/>
      <c r="D73" s="294"/>
      <c r="E73" s="294"/>
      <c r="F73" s="294"/>
      <c r="G73" s="295"/>
      <c r="H73" s="295"/>
      <c r="I73" s="295"/>
      <c r="J73" s="295"/>
      <c r="K73" s="295"/>
      <c r="L73" s="359"/>
    </row>
    <row r="74" spans="1:12">
      <c r="A74" s="358"/>
      <c r="B74" s="178">
        <v>2025</v>
      </c>
      <c r="C74" s="293"/>
      <c r="D74" s="294"/>
      <c r="E74" s="294"/>
      <c r="F74" s="294"/>
      <c r="G74" s="295"/>
      <c r="H74" s="295"/>
      <c r="I74" s="295"/>
      <c r="J74" s="295"/>
      <c r="K74" s="295"/>
      <c r="L74" s="359"/>
    </row>
    <row r="75" spans="1:12">
      <c r="A75" s="361"/>
      <c r="B75" s="177">
        <v>2023</v>
      </c>
      <c r="C75" s="290"/>
      <c r="D75" s="291"/>
      <c r="E75" s="291"/>
      <c r="F75" s="291"/>
      <c r="G75" s="292"/>
      <c r="H75" s="292"/>
      <c r="I75" s="292"/>
      <c r="J75" s="292"/>
      <c r="K75" s="292"/>
      <c r="L75" s="360"/>
    </row>
    <row r="76" spans="1:12">
      <c r="A76" s="361"/>
      <c r="B76" s="177">
        <v>2024</v>
      </c>
      <c r="C76" s="290"/>
      <c r="D76" s="291"/>
      <c r="E76" s="291"/>
      <c r="F76" s="291"/>
      <c r="G76" s="292"/>
      <c r="H76" s="292"/>
      <c r="I76" s="292"/>
      <c r="J76" s="292"/>
      <c r="K76" s="292"/>
      <c r="L76" s="360"/>
    </row>
    <row r="77" spans="1:12">
      <c r="A77" s="361"/>
      <c r="B77" s="177">
        <v>2025</v>
      </c>
      <c r="C77" s="290"/>
      <c r="D77" s="291"/>
      <c r="E77" s="291"/>
      <c r="F77" s="291"/>
      <c r="G77" s="292"/>
      <c r="H77" s="292"/>
      <c r="I77" s="292"/>
      <c r="J77" s="292"/>
      <c r="K77" s="292"/>
      <c r="L77" s="360"/>
    </row>
    <row r="78" spans="1:12">
      <c r="A78" s="358"/>
      <c r="B78" s="178">
        <v>2023</v>
      </c>
      <c r="C78" s="293"/>
      <c r="D78" s="294"/>
      <c r="E78" s="294"/>
      <c r="F78" s="294"/>
      <c r="G78" s="295"/>
      <c r="H78" s="295"/>
      <c r="I78" s="295"/>
      <c r="J78" s="295"/>
      <c r="K78" s="295"/>
      <c r="L78" s="359"/>
    </row>
    <row r="79" spans="1:12">
      <c r="A79" s="358"/>
      <c r="B79" s="178">
        <v>2024</v>
      </c>
      <c r="C79" s="293"/>
      <c r="D79" s="294"/>
      <c r="E79" s="294"/>
      <c r="F79" s="294"/>
      <c r="G79" s="295"/>
      <c r="H79" s="295"/>
      <c r="I79" s="295"/>
      <c r="J79" s="295"/>
      <c r="K79" s="295"/>
      <c r="L79" s="359"/>
    </row>
    <row r="80" spans="1:12">
      <c r="A80" s="358"/>
      <c r="B80" s="178">
        <v>2025</v>
      </c>
      <c r="C80" s="293"/>
      <c r="D80" s="294"/>
      <c r="E80" s="294"/>
      <c r="F80" s="294"/>
      <c r="G80" s="295"/>
      <c r="H80" s="295"/>
      <c r="I80" s="295"/>
      <c r="J80" s="295"/>
      <c r="K80" s="295"/>
      <c r="L80" s="359"/>
    </row>
    <row r="81" spans="1:12">
      <c r="A81" s="361"/>
      <c r="B81" s="177">
        <v>2023</v>
      </c>
      <c r="C81" s="290"/>
      <c r="D81" s="291"/>
      <c r="E81" s="291"/>
      <c r="F81" s="291"/>
      <c r="G81" s="292"/>
      <c r="H81" s="292"/>
      <c r="I81" s="292"/>
      <c r="J81" s="292"/>
      <c r="K81" s="292"/>
      <c r="L81" s="360"/>
    </row>
    <row r="82" spans="1:12">
      <c r="A82" s="361"/>
      <c r="B82" s="177">
        <v>2024</v>
      </c>
      <c r="C82" s="290"/>
      <c r="D82" s="291"/>
      <c r="E82" s="291"/>
      <c r="F82" s="291"/>
      <c r="G82" s="292"/>
      <c r="H82" s="292"/>
      <c r="I82" s="292"/>
      <c r="J82" s="292"/>
      <c r="K82" s="292"/>
      <c r="L82" s="360"/>
    </row>
    <row r="83" spans="1:12">
      <c r="A83" s="361"/>
      <c r="B83" s="177">
        <v>2025</v>
      </c>
      <c r="C83" s="290"/>
      <c r="D83" s="291"/>
      <c r="E83" s="291"/>
      <c r="F83" s="291"/>
      <c r="G83" s="292"/>
      <c r="H83" s="292"/>
      <c r="I83" s="292"/>
      <c r="J83" s="292"/>
      <c r="K83" s="292"/>
      <c r="L83" s="360"/>
    </row>
    <row r="84" spans="1:12">
      <c r="A84" s="358"/>
      <c r="B84" s="178">
        <v>2023</v>
      </c>
      <c r="C84" s="293"/>
      <c r="D84" s="294"/>
      <c r="E84" s="294"/>
      <c r="F84" s="294"/>
      <c r="G84" s="295"/>
      <c r="H84" s="295"/>
      <c r="I84" s="295"/>
      <c r="J84" s="295"/>
      <c r="K84" s="295"/>
      <c r="L84" s="359"/>
    </row>
    <row r="85" spans="1:12">
      <c r="A85" s="358"/>
      <c r="B85" s="178">
        <v>2024</v>
      </c>
      <c r="C85" s="293"/>
      <c r="D85" s="294"/>
      <c r="E85" s="294"/>
      <c r="F85" s="294"/>
      <c r="G85" s="295"/>
      <c r="H85" s="295"/>
      <c r="I85" s="295"/>
      <c r="J85" s="295"/>
      <c r="K85" s="295"/>
      <c r="L85" s="359"/>
    </row>
    <row r="86" spans="1:12">
      <c r="A86" s="358"/>
      <c r="B86" s="178">
        <v>2025</v>
      </c>
      <c r="C86" s="293"/>
      <c r="D86" s="294"/>
      <c r="E86" s="294"/>
      <c r="F86" s="294"/>
      <c r="G86" s="295"/>
      <c r="H86" s="295"/>
      <c r="I86" s="295"/>
      <c r="J86" s="295"/>
      <c r="K86" s="295"/>
      <c r="L86" s="359"/>
    </row>
    <row r="87" spans="1:12">
      <c r="A87" s="361"/>
      <c r="B87" s="177">
        <v>2023</v>
      </c>
      <c r="C87" s="290"/>
      <c r="D87" s="291"/>
      <c r="E87" s="291"/>
      <c r="F87" s="291"/>
      <c r="G87" s="292"/>
      <c r="H87" s="292"/>
      <c r="I87" s="292"/>
      <c r="J87" s="292"/>
      <c r="K87" s="292"/>
      <c r="L87" s="360"/>
    </row>
    <row r="88" spans="1:12">
      <c r="A88" s="361"/>
      <c r="B88" s="177">
        <v>2024</v>
      </c>
      <c r="C88" s="290"/>
      <c r="D88" s="291"/>
      <c r="E88" s="291"/>
      <c r="F88" s="291"/>
      <c r="G88" s="292"/>
      <c r="H88" s="292"/>
      <c r="I88" s="292"/>
      <c r="J88" s="292"/>
      <c r="K88" s="292"/>
      <c r="L88" s="360"/>
    </row>
    <row r="89" spans="1:12">
      <c r="A89" s="361"/>
      <c r="B89" s="177">
        <v>2025</v>
      </c>
      <c r="C89" s="290"/>
      <c r="D89" s="291"/>
      <c r="E89" s="291"/>
      <c r="F89" s="291"/>
      <c r="G89" s="292"/>
      <c r="H89" s="292"/>
      <c r="I89" s="292"/>
      <c r="J89" s="292"/>
      <c r="K89" s="292"/>
      <c r="L89" s="360"/>
    </row>
    <row r="90" spans="1:12">
      <c r="A90" s="358"/>
      <c r="B90" s="178">
        <v>2023</v>
      </c>
      <c r="C90" s="293"/>
      <c r="D90" s="294"/>
      <c r="E90" s="294"/>
      <c r="F90" s="294"/>
      <c r="G90" s="295"/>
      <c r="H90" s="295"/>
      <c r="I90" s="295"/>
      <c r="J90" s="295"/>
      <c r="K90" s="295"/>
      <c r="L90" s="359"/>
    </row>
    <row r="91" spans="1:12">
      <c r="A91" s="358"/>
      <c r="B91" s="178">
        <v>2024</v>
      </c>
      <c r="C91" s="293"/>
      <c r="D91" s="294"/>
      <c r="E91" s="294"/>
      <c r="F91" s="294"/>
      <c r="G91" s="295"/>
      <c r="H91" s="295"/>
      <c r="I91" s="295"/>
      <c r="J91" s="295"/>
      <c r="K91" s="295"/>
      <c r="L91" s="359"/>
    </row>
    <row r="92" spans="1:12">
      <c r="A92" s="358"/>
      <c r="B92" s="178">
        <v>2025</v>
      </c>
      <c r="C92" s="293"/>
      <c r="D92" s="294"/>
      <c r="E92" s="294"/>
      <c r="F92" s="294"/>
      <c r="G92" s="295"/>
      <c r="H92" s="295"/>
      <c r="I92" s="295"/>
      <c r="J92" s="295"/>
      <c r="K92" s="295"/>
      <c r="L92" s="359"/>
    </row>
    <row r="93" spans="1:12">
      <c r="A93" s="361"/>
      <c r="B93" s="177">
        <v>2023</v>
      </c>
      <c r="C93" s="290"/>
      <c r="D93" s="291"/>
      <c r="E93" s="291"/>
      <c r="F93" s="291"/>
      <c r="G93" s="292"/>
      <c r="H93" s="292"/>
      <c r="I93" s="292"/>
      <c r="J93" s="292"/>
      <c r="K93" s="292"/>
      <c r="L93" s="360"/>
    </row>
    <row r="94" spans="1:12">
      <c r="A94" s="361"/>
      <c r="B94" s="177">
        <v>2024</v>
      </c>
      <c r="C94" s="290"/>
      <c r="D94" s="291"/>
      <c r="E94" s="291"/>
      <c r="F94" s="291"/>
      <c r="G94" s="292"/>
      <c r="H94" s="292"/>
      <c r="I94" s="292"/>
      <c r="J94" s="292"/>
      <c r="K94" s="292"/>
      <c r="L94" s="360"/>
    </row>
    <row r="95" spans="1:12">
      <c r="A95" s="361"/>
      <c r="B95" s="177">
        <v>2025</v>
      </c>
      <c r="C95" s="290"/>
      <c r="D95" s="291"/>
      <c r="E95" s="291"/>
      <c r="F95" s="291"/>
      <c r="G95" s="292"/>
      <c r="H95" s="292"/>
      <c r="I95" s="292"/>
      <c r="J95" s="292"/>
      <c r="K95" s="292"/>
      <c r="L95" s="360"/>
    </row>
    <row r="96" spans="1:12">
      <c r="A96" s="358"/>
      <c r="B96" s="178">
        <v>2023</v>
      </c>
      <c r="C96" s="293"/>
      <c r="D96" s="294"/>
      <c r="E96" s="294"/>
      <c r="F96" s="294"/>
      <c r="G96" s="295"/>
      <c r="H96" s="295"/>
      <c r="I96" s="295"/>
      <c r="J96" s="295"/>
      <c r="K96" s="295"/>
      <c r="L96" s="359"/>
    </row>
    <row r="97" spans="1:12">
      <c r="A97" s="358"/>
      <c r="B97" s="178">
        <v>2024</v>
      </c>
      <c r="C97" s="293"/>
      <c r="D97" s="294"/>
      <c r="E97" s="294"/>
      <c r="F97" s="294"/>
      <c r="G97" s="295"/>
      <c r="H97" s="295"/>
      <c r="I97" s="295"/>
      <c r="J97" s="295"/>
      <c r="K97" s="295"/>
      <c r="L97" s="359"/>
    </row>
    <row r="98" spans="1:12">
      <c r="A98" s="358"/>
      <c r="B98" s="178">
        <v>2025</v>
      </c>
      <c r="C98" s="293"/>
      <c r="D98" s="294"/>
      <c r="E98" s="294"/>
      <c r="F98" s="294"/>
      <c r="G98" s="295"/>
      <c r="H98" s="295"/>
      <c r="I98" s="295"/>
      <c r="J98" s="295"/>
      <c r="K98" s="295"/>
      <c r="L98" s="359"/>
    </row>
    <row r="100" spans="1:12" ht="14.25">
      <c r="A100" s="114" t="s">
        <v>373</v>
      </c>
      <c r="B100" s="88"/>
      <c r="C100" s="88"/>
      <c r="D100" s="137"/>
      <c r="E100" s="137"/>
      <c r="F100" s="137"/>
    </row>
    <row r="101" spans="1:12" ht="140.25" customHeight="1">
      <c r="A101" s="334"/>
      <c r="B101" s="335"/>
      <c r="C101" s="335"/>
      <c r="D101" s="335"/>
      <c r="E101" s="335"/>
      <c r="F101" s="336"/>
    </row>
  </sheetData>
  <sheetProtection formatRows="0" insertRows="0" deleteRows="0"/>
  <mergeCells count="73">
    <mergeCell ref="A101:F101"/>
    <mergeCell ref="L18:L20"/>
    <mergeCell ref="L21:L23"/>
    <mergeCell ref="L24:L26"/>
    <mergeCell ref="A1:A2"/>
    <mergeCell ref="L3:L5"/>
    <mergeCell ref="L6:L8"/>
    <mergeCell ref="L1:L2"/>
    <mergeCell ref="G1:K1"/>
    <mergeCell ref="D1:D2"/>
    <mergeCell ref="C1:C2"/>
    <mergeCell ref="B1:B2"/>
    <mergeCell ref="L66:L68"/>
    <mergeCell ref="L69:L71"/>
    <mergeCell ref="L36:L38"/>
    <mergeCell ref="L39:L41"/>
    <mergeCell ref="L90:L92"/>
    <mergeCell ref="A3:A5"/>
    <mergeCell ref="A6:A8"/>
    <mergeCell ref="A9:A11"/>
    <mergeCell ref="A12:A14"/>
    <mergeCell ref="A15:A17"/>
    <mergeCell ref="A18:A20"/>
    <mergeCell ref="A21:A23"/>
    <mergeCell ref="A24:A26"/>
    <mergeCell ref="A27:A29"/>
    <mergeCell ref="L72:L74"/>
    <mergeCell ref="L75:L77"/>
    <mergeCell ref="L78:L80"/>
    <mergeCell ref="L84:L86"/>
    <mergeCell ref="L87:L89"/>
    <mergeCell ref="A69:A71"/>
    <mergeCell ref="A72:A74"/>
    <mergeCell ref="A75:A77"/>
    <mergeCell ref="A78:A80"/>
    <mergeCell ref="A81:A83"/>
    <mergeCell ref="L54:L56"/>
    <mergeCell ref="L57:L59"/>
    <mergeCell ref="L60:L62"/>
    <mergeCell ref="L63:L65"/>
    <mergeCell ref="L81:L83"/>
    <mergeCell ref="A66:A68"/>
    <mergeCell ref="L15:L17"/>
    <mergeCell ref="L27:L29"/>
    <mergeCell ref="L30:L32"/>
    <mergeCell ref="L33:L35"/>
    <mergeCell ref="A51:A53"/>
    <mergeCell ref="L42:L44"/>
    <mergeCell ref="L45:L47"/>
    <mergeCell ref="L48:L50"/>
    <mergeCell ref="A48:A50"/>
    <mergeCell ref="A30:A32"/>
    <mergeCell ref="A33:A35"/>
    <mergeCell ref="A36:A38"/>
    <mergeCell ref="A39:A41"/>
    <mergeCell ref="A42:A44"/>
    <mergeCell ref="A45:A47"/>
    <mergeCell ref="E1:E2"/>
    <mergeCell ref="A96:A98"/>
    <mergeCell ref="L96:L98"/>
    <mergeCell ref="F1:F2"/>
    <mergeCell ref="L51:L53"/>
    <mergeCell ref="A54:A56"/>
    <mergeCell ref="A57:A59"/>
    <mergeCell ref="A60:A62"/>
    <mergeCell ref="A63:A65"/>
    <mergeCell ref="A93:A95"/>
    <mergeCell ref="L93:L95"/>
    <mergeCell ref="A84:A86"/>
    <mergeCell ref="A87:A89"/>
    <mergeCell ref="A90:A92"/>
    <mergeCell ref="L9:L11"/>
    <mergeCell ref="L12:L14"/>
  </mergeCells>
  <dataValidations count="4">
    <dataValidation type="list" allowBlank="1" showInputMessage="1" showErrorMessage="1" sqref="G3:K98" xr:uid="{2FD1A060-BEF4-4A56-8F56-FB137FFA5786}">
      <formula1>"Ja,Nein"</formula1>
    </dataValidation>
    <dataValidation type="decimal" operator="greaterThanOrEqual" allowBlank="1" showInputMessage="1" showErrorMessage="1" error="Bitte geben Sie die Antwort in Form einer Zahl in das Eingabefeld ein._x000a_" sqref="D3:E98" xr:uid="{6F4AEB97-8AA0-493D-848B-9E730A96016C}">
      <formula1>0</formula1>
    </dataValidation>
    <dataValidation operator="greaterThanOrEqual" allowBlank="1" showInputMessage="1" showErrorMessage="1" sqref="C3:C98" xr:uid="{CF827441-0D0E-4A63-AEC5-1FD139EA1AB4}"/>
    <dataValidation type="decimal" operator="greaterThanOrEqual" allowBlank="1" showInputMessage="1" showErrorMessage="1" error="Bitte geben Sie die Antwort in Form einer Zahl in das Eingabefeld ein." sqref="F3:F98" xr:uid="{621C05A6-4FDD-47C1-9A17-3873F86AA1DF}">
      <formula1>0</formula1>
    </dataValidation>
  </dataValidations>
  <pageMargins left="0.82677165354330717" right="0.23622047244094491" top="0.74803149606299213" bottom="0.74803149606299213" header="0.31496062992125984" footer="0.31496062992125984"/>
  <pageSetup paperSize="9" scale="41" fitToWidth="0" fitToHeight="2" orientation="landscape" r:id="rId1"/>
  <rowBreaks count="1" manualBreakCount="1">
    <brk id="56"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84763-B057-4A1F-AB91-E9D334E6C04A}">
  <dimension ref="A1:Q101"/>
  <sheetViews>
    <sheetView zoomScale="85" zoomScaleNormal="85" zoomScaleSheetLayoutView="55" workbookViewId="0">
      <pane xSplit="3" ySplit="2" topLeftCell="D33" activePane="bottomRight" state="frozen"/>
      <selection activeCell="H45" sqref="H45"/>
      <selection pane="topRight" activeCell="H45" sqref="H45"/>
      <selection pane="bottomLeft" activeCell="H45" sqref="H45"/>
      <selection pane="bottomRight" activeCell="A101" sqref="A101:G101"/>
    </sheetView>
  </sheetViews>
  <sheetFormatPr baseColWidth="10" defaultColWidth="11" defaultRowHeight="13.5"/>
  <cols>
    <col min="1" max="2" width="51" style="96" customWidth="1"/>
    <col min="3" max="3" width="7.5" style="96" customWidth="1"/>
    <col min="4" max="4" width="24.625" style="96" customWidth="1"/>
    <col min="5" max="6" width="32.375" style="96" customWidth="1"/>
    <col min="7" max="8" width="23.375" style="96" customWidth="1"/>
    <col min="9" max="9" width="30" style="96" customWidth="1"/>
    <col min="10" max="10" width="33" style="96" customWidth="1"/>
    <col min="11" max="11" width="27" style="96" customWidth="1"/>
    <col min="12" max="12" width="5.25" style="96" customWidth="1"/>
    <col min="13" max="13" width="5.625" style="96" customWidth="1"/>
    <col min="14" max="14" width="7.25" style="96" customWidth="1"/>
    <col min="15" max="15" width="7.875" style="96" customWidth="1"/>
    <col min="16" max="16" width="39.75" style="96" customWidth="1"/>
    <col min="17" max="17" width="97.5" style="96" customWidth="1"/>
    <col min="18" max="18" width="11" style="96"/>
    <col min="19" max="19" width="19.125" style="96" customWidth="1"/>
    <col min="20" max="20" width="20.875" style="96" customWidth="1"/>
    <col min="21" max="21" width="11" style="96"/>
    <col min="22" max="22" width="12" style="96" customWidth="1"/>
    <col min="23" max="23" width="26.375" style="96" customWidth="1"/>
    <col min="24" max="24" width="16.25" style="96" customWidth="1"/>
    <col min="25" max="27" width="11" style="96"/>
    <col min="28" max="28" width="26.5" style="96" customWidth="1"/>
    <col min="29" max="16384" width="11" style="96"/>
  </cols>
  <sheetData>
    <row r="1" spans="1:17" ht="19.5" customHeight="1">
      <c r="A1" s="363" t="s">
        <v>31</v>
      </c>
      <c r="B1" s="375" t="s">
        <v>409</v>
      </c>
      <c r="C1" s="372" t="s">
        <v>27</v>
      </c>
      <c r="D1" s="370" t="s">
        <v>415</v>
      </c>
      <c r="E1" s="379" t="s">
        <v>414</v>
      </c>
      <c r="F1" s="379" t="s">
        <v>413</v>
      </c>
      <c r="G1" s="372" t="s">
        <v>183</v>
      </c>
      <c r="H1" s="375" t="s">
        <v>99</v>
      </c>
      <c r="I1" s="377" t="s">
        <v>100</v>
      </c>
      <c r="J1" s="356" t="s">
        <v>412</v>
      </c>
      <c r="K1" s="356" t="s">
        <v>419</v>
      </c>
      <c r="L1" s="368" t="s">
        <v>199</v>
      </c>
      <c r="M1" s="369"/>
      <c r="N1" s="369"/>
      <c r="O1" s="369"/>
      <c r="P1" s="374"/>
      <c r="Q1" s="366" t="s">
        <v>420</v>
      </c>
    </row>
    <row r="2" spans="1:17" ht="19.5" customHeight="1" thickBot="1">
      <c r="A2" s="364"/>
      <c r="B2" s="376"/>
      <c r="C2" s="373"/>
      <c r="D2" s="371"/>
      <c r="E2" s="380"/>
      <c r="F2" s="380"/>
      <c r="G2" s="373"/>
      <c r="H2" s="376"/>
      <c r="I2" s="378"/>
      <c r="J2" s="357"/>
      <c r="K2" s="357"/>
      <c r="L2" s="205" t="s">
        <v>33</v>
      </c>
      <c r="M2" s="205" t="s">
        <v>34</v>
      </c>
      <c r="N2" s="205" t="s">
        <v>356</v>
      </c>
      <c r="O2" s="205" t="s">
        <v>357</v>
      </c>
      <c r="P2" s="242" t="s">
        <v>200</v>
      </c>
      <c r="Q2" s="367"/>
    </row>
    <row r="3" spans="1:17">
      <c r="A3" s="362"/>
      <c r="B3" s="362"/>
      <c r="C3" s="176">
        <v>2023</v>
      </c>
      <c r="D3" s="287"/>
      <c r="E3" s="288"/>
      <c r="F3" s="288"/>
      <c r="G3" s="288"/>
      <c r="H3" s="296"/>
      <c r="I3" s="296"/>
      <c r="J3" s="297"/>
      <c r="K3" s="296"/>
      <c r="L3" s="289"/>
      <c r="M3" s="289"/>
      <c r="N3" s="289"/>
      <c r="O3" s="289"/>
      <c r="P3" s="289"/>
      <c r="Q3" s="365"/>
    </row>
    <row r="4" spans="1:17">
      <c r="A4" s="361"/>
      <c r="B4" s="361"/>
      <c r="C4" s="177">
        <v>2024</v>
      </c>
      <c r="D4" s="290"/>
      <c r="E4" s="291"/>
      <c r="F4" s="291"/>
      <c r="G4" s="291"/>
      <c r="H4" s="298"/>
      <c r="I4" s="298"/>
      <c r="J4" s="299"/>
      <c r="K4" s="298"/>
      <c r="L4" s="292"/>
      <c r="M4" s="292"/>
      <c r="N4" s="292"/>
      <c r="O4" s="292"/>
      <c r="P4" s="292"/>
      <c r="Q4" s="360"/>
    </row>
    <row r="5" spans="1:17">
      <c r="A5" s="361"/>
      <c r="B5" s="361"/>
      <c r="C5" s="177">
        <v>2025</v>
      </c>
      <c r="D5" s="290"/>
      <c r="E5" s="291"/>
      <c r="F5" s="291"/>
      <c r="G5" s="291"/>
      <c r="H5" s="298"/>
      <c r="I5" s="298"/>
      <c r="J5" s="299"/>
      <c r="K5" s="298"/>
      <c r="L5" s="292"/>
      <c r="M5" s="292"/>
      <c r="N5" s="292"/>
      <c r="O5" s="292"/>
      <c r="P5" s="292"/>
      <c r="Q5" s="360"/>
    </row>
    <row r="6" spans="1:17">
      <c r="A6" s="358"/>
      <c r="B6" s="358"/>
      <c r="C6" s="178">
        <v>2023</v>
      </c>
      <c r="D6" s="293"/>
      <c r="E6" s="294"/>
      <c r="F6" s="294"/>
      <c r="G6" s="294"/>
      <c r="H6" s="300"/>
      <c r="I6" s="300"/>
      <c r="J6" s="301"/>
      <c r="K6" s="300"/>
      <c r="L6" s="295"/>
      <c r="M6" s="295"/>
      <c r="N6" s="295"/>
      <c r="O6" s="295"/>
      <c r="P6" s="295"/>
      <c r="Q6" s="359"/>
    </row>
    <row r="7" spans="1:17">
      <c r="A7" s="358"/>
      <c r="B7" s="358"/>
      <c r="C7" s="178">
        <v>2024</v>
      </c>
      <c r="D7" s="293"/>
      <c r="E7" s="294"/>
      <c r="F7" s="294"/>
      <c r="G7" s="294"/>
      <c r="H7" s="300"/>
      <c r="I7" s="300"/>
      <c r="J7" s="301"/>
      <c r="K7" s="300"/>
      <c r="L7" s="295"/>
      <c r="M7" s="295"/>
      <c r="N7" s="295"/>
      <c r="O7" s="295"/>
      <c r="P7" s="295"/>
      <c r="Q7" s="359"/>
    </row>
    <row r="8" spans="1:17">
      <c r="A8" s="358"/>
      <c r="B8" s="358"/>
      <c r="C8" s="178">
        <v>2025</v>
      </c>
      <c r="D8" s="293"/>
      <c r="E8" s="294"/>
      <c r="F8" s="294"/>
      <c r="G8" s="294"/>
      <c r="H8" s="300"/>
      <c r="I8" s="300"/>
      <c r="J8" s="301"/>
      <c r="K8" s="300"/>
      <c r="L8" s="295"/>
      <c r="M8" s="295"/>
      <c r="N8" s="295"/>
      <c r="O8" s="295"/>
      <c r="P8" s="295"/>
      <c r="Q8" s="359"/>
    </row>
    <row r="9" spans="1:17">
      <c r="A9" s="361"/>
      <c r="B9" s="361"/>
      <c r="C9" s="177">
        <v>2023</v>
      </c>
      <c r="D9" s="290"/>
      <c r="E9" s="291"/>
      <c r="F9" s="291"/>
      <c r="G9" s="291"/>
      <c r="H9" s="298"/>
      <c r="I9" s="298"/>
      <c r="J9" s="299"/>
      <c r="K9" s="298"/>
      <c r="L9" s="292"/>
      <c r="M9" s="292"/>
      <c r="N9" s="292"/>
      <c r="O9" s="292"/>
      <c r="P9" s="292"/>
      <c r="Q9" s="360"/>
    </row>
    <row r="10" spans="1:17">
      <c r="A10" s="361"/>
      <c r="B10" s="361"/>
      <c r="C10" s="177">
        <v>2024</v>
      </c>
      <c r="D10" s="290"/>
      <c r="E10" s="291"/>
      <c r="F10" s="291"/>
      <c r="G10" s="291"/>
      <c r="H10" s="298"/>
      <c r="I10" s="298"/>
      <c r="J10" s="299"/>
      <c r="K10" s="298"/>
      <c r="L10" s="292"/>
      <c r="M10" s="292"/>
      <c r="N10" s="292"/>
      <c r="O10" s="292"/>
      <c r="P10" s="292"/>
      <c r="Q10" s="360"/>
    </row>
    <row r="11" spans="1:17">
      <c r="A11" s="361"/>
      <c r="B11" s="361"/>
      <c r="C11" s="177">
        <v>2025</v>
      </c>
      <c r="D11" s="290"/>
      <c r="E11" s="291"/>
      <c r="F11" s="291"/>
      <c r="G11" s="291"/>
      <c r="H11" s="298"/>
      <c r="I11" s="298"/>
      <c r="J11" s="299"/>
      <c r="K11" s="298"/>
      <c r="L11" s="292"/>
      <c r="M11" s="292"/>
      <c r="N11" s="292"/>
      <c r="O11" s="292"/>
      <c r="P11" s="292"/>
      <c r="Q11" s="360"/>
    </row>
    <row r="12" spans="1:17">
      <c r="A12" s="358"/>
      <c r="B12" s="358"/>
      <c r="C12" s="178">
        <v>2023</v>
      </c>
      <c r="D12" s="293"/>
      <c r="E12" s="294"/>
      <c r="F12" s="294"/>
      <c r="G12" s="294"/>
      <c r="H12" s="300"/>
      <c r="I12" s="300"/>
      <c r="J12" s="301"/>
      <c r="K12" s="300"/>
      <c r="L12" s="295"/>
      <c r="M12" s="295"/>
      <c r="N12" s="295"/>
      <c r="O12" s="295"/>
      <c r="P12" s="295"/>
      <c r="Q12" s="359"/>
    </row>
    <row r="13" spans="1:17">
      <c r="A13" s="358"/>
      <c r="B13" s="358"/>
      <c r="C13" s="178">
        <v>2024</v>
      </c>
      <c r="D13" s="293"/>
      <c r="E13" s="294"/>
      <c r="F13" s="294"/>
      <c r="G13" s="294"/>
      <c r="H13" s="300"/>
      <c r="I13" s="300"/>
      <c r="J13" s="301"/>
      <c r="K13" s="300"/>
      <c r="L13" s="295"/>
      <c r="M13" s="295"/>
      <c r="N13" s="295"/>
      <c r="O13" s="295"/>
      <c r="P13" s="295"/>
      <c r="Q13" s="359"/>
    </row>
    <row r="14" spans="1:17">
      <c r="A14" s="358"/>
      <c r="B14" s="358"/>
      <c r="C14" s="178">
        <v>2025</v>
      </c>
      <c r="D14" s="293"/>
      <c r="E14" s="294"/>
      <c r="F14" s="294"/>
      <c r="G14" s="294"/>
      <c r="H14" s="300"/>
      <c r="I14" s="300"/>
      <c r="J14" s="301"/>
      <c r="K14" s="300"/>
      <c r="L14" s="295"/>
      <c r="M14" s="295"/>
      <c r="N14" s="295"/>
      <c r="O14" s="295"/>
      <c r="P14" s="295"/>
      <c r="Q14" s="359"/>
    </row>
    <row r="15" spans="1:17">
      <c r="A15" s="361"/>
      <c r="B15" s="361"/>
      <c r="C15" s="177">
        <v>2023</v>
      </c>
      <c r="D15" s="290"/>
      <c r="E15" s="291"/>
      <c r="F15" s="291"/>
      <c r="G15" s="291"/>
      <c r="H15" s="298"/>
      <c r="I15" s="298"/>
      <c r="J15" s="299"/>
      <c r="K15" s="298"/>
      <c r="L15" s="292"/>
      <c r="M15" s="292"/>
      <c r="N15" s="292"/>
      <c r="O15" s="292"/>
      <c r="P15" s="292"/>
      <c r="Q15" s="360"/>
    </row>
    <row r="16" spans="1:17">
      <c r="A16" s="361"/>
      <c r="B16" s="361"/>
      <c r="C16" s="177">
        <v>2024</v>
      </c>
      <c r="D16" s="290"/>
      <c r="E16" s="291"/>
      <c r="F16" s="291"/>
      <c r="G16" s="291"/>
      <c r="H16" s="298"/>
      <c r="I16" s="298"/>
      <c r="J16" s="299"/>
      <c r="K16" s="298"/>
      <c r="L16" s="292"/>
      <c r="M16" s="292"/>
      <c r="N16" s="292"/>
      <c r="O16" s="292"/>
      <c r="P16" s="292"/>
      <c r="Q16" s="360"/>
    </row>
    <row r="17" spans="1:17">
      <c r="A17" s="361"/>
      <c r="B17" s="361"/>
      <c r="C17" s="177">
        <v>2025</v>
      </c>
      <c r="D17" s="290"/>
      <c r="E17" s="291"/>
      <c r="F17" s="291"/>
      <c r="G17" s="291"/>
      <c r="H17" s="298"/>
      <c r="I17" s="298"/>
      <c r="J17" s="299"/>
      <c r="K17" s="298"/>
      <c r="L17" s="292"/>
      <c r="M17" s="292"/>
      <c r="N17" s="292"/>
      <c r="O17" s="292"/>
      <c r="P17" s="292"/>
      <c r="Q17" s="360"/>
    </row>
    <row r="18" spans="1:17">
      <c r="A18" s="358"/>
      <c r="B18" s="358"/>
      <c r="C18" s="178">
        <v>2023</v>
      </c>
      <c r="D18" s="293"/>
      <c r="E18" s="294"/>
      <c r="F18" s="294"/>
      <c r="G18" s="294"/>
      <c r="H18" s="300"/>
      <c r="I18" s="300"/>
      <c r="J18" s="301"/>
      <c r="K18" s="300"/>
      <c r="L18" s="295"/>
      <c r="M18" s="295"/>
      <c r="N18" s="295"/>
      <c r="O18" s="295"/>
      <c r="P18" s="295"/>
      <c r="Q18" s="359"/>
    </row>
    <row r="19" spans="1:17">
      <c r="A19" s="358"/>
      <c r="B19" s="358"/>
      <c r="C19" s="178">
        <v>2024</v>
      </c>
      <c r="D19" s="293"/>
      <c r="E19" s="294"/>
      <c r="F19" s="294"/>
      <c r="G19" s="294"/>
      <c r="H19" s="300"/>
      <c r="I19" s="300"/>
      <c r="J19" s="301"/>
      <c r="K19" s="300"/>
      <c r="L19" s="295"/>
      <c r="M19" s="295"/>
      <c r="N19" s="295"/>
      <c r="O19" s="295"/>
      <c r="P19" s="295"/>
      <c r="Q19" s="359"/>
    </row>
    <row r="20" spans="1:17">
      <c r="A20" s="358"/>
      <c r="B20" s="358"/>
      <c r="C20" s="178">
        <v>2025</v>
      </c>
      <c r="D20" s="293"/>
      <c r="E20" s="294"/>
      <c r="F20" s="294"/>
      <c r="G20" s="294"/>
      <c r="H20" s="300"/>
      <c r="I20" s="300"/>
      <c r="J20" s="301"/>
      <c r="K20" s="300"/>
      <c r="L20" s="295"/>
      <c r="M20" s="295"/>
      <c r="N20" s="295"/>
      <c r="O20" s="295"/>
      <c r="P20" s="295"/>
      <c r="Q20" s="359"/>
    </row>
    <row r="21" spans="1:17">
      <c r="A21" s="361"/>
      <c r="B21" s="361"/>
      <c r="C21" s="177">
        <v>2023</v>
      </c>
      <c r="D21" s="290"/>
      <c r="E21" s="291"/>
      <c r="F21" s="291"/>
      <c r="G21" s="291"/>
      <c r="H21" s="298"/>
      <c r="I21" s="298"/>
      <c r="J21" s="299"/>
      <c r="K21" s="298"/>
      <c r="L21" s="292"/>
      <c r="M21" s="292"/>
      <c r="N21" s="292"/>
      <c r="O21" s="292"/>
      <c r="P21" s="292"/>
      <c r="Q21" s="360"/>
    </row>
    <row r="22" spans="1:17">
      <c r="A22" s="361"/>
      <c r="B22" s="361"/>
      <c r="C22" s="177">
        <v>2024</v>
      </c>
      <c r="D22" s="290"/>
      <c r="E22" s="291"/>
      <c r="F22" s="291"/>
      <c r="G22" s="291"/>
      <c r="H22" s="298"/>
      <c r="I22" s="298"/>
      <c r="J22" s="299"/>
      <c r="K22" s="298"/>
      <c r="L22" s="292"/>
      <c r="M22" s="292"/>
      <c r="N22" s="292"/>
      <c r="O22" s="292"/>
      <c r="P22" s="292"/>
      <c r="Q22" s="360"/>
    </row>
    <row r="23" spans="1:17">
      <c r="A23" s="361"/>
      <c r="B23" s="361"/>
      <c r="C23" s="177">
        <v>2025</v>
      </c>
      <c r="D23" s="290"/>
      <c r="E23" s="291"/>
      <c r="F23" s="291"/>
      <c r="G23" s="291"/>
      <c r="H23" s="298"/>
      <c r="I23" s="298"/>
      <c r="J23" s="299"/>
      <c r="K23" s="298"/>
      <c r="L23" s="292"/>
      <c r="M23" s="292"/>
      <c r="N23" s="292"/>
      <c r="O23" s="292"/>
      <c r="P23" s="292"/>
      <c r="Q23" s="360"/>
    </row>
    <row r="24" spans="1:17">
      <c r="A24" s="358"/>
      <c r="B24" s="358"/>
      <c r="C24" s="178">
        <v>2023</v>
      </c>
      <c r="D24" s="293"/>
      <c r="E24" s="294"/>
      <c r="F24" s="294"/>
      <c r="G24" s="294"/>
      <c r="H24" s="300"/>
      <c r="I24" s="300"/>
      <c r="J24" s="301"/>
      <c r="K24" s="300"/>
      <c r="L24" s="295"/>
      <c r="M24" s="295"/>
      <c r="N24" s="295"/>
      <c r="O24" s="295"/>
      <c r="P24" s="295"/>
      <c r="Q24" s="359"/>
    </row>
    <row r="25" spans="1:17">
      <c r="A25" s="358"/>
      <c r="B25" s="358"/>
      <c r="C25" s="178">
        <v>2024</v>
      </c>
      <c r="D25" s="293"/>
      <c r="E25" s="294"/>
      <c r="F25" s="294"/>
      <c r="G25" s="294"/>
      <c r="H25" s="300"/>
      <c r="I25" s="300"/>
      <c r="J25" s="301"/>
      <c r="K25" s="300"/>
      <c r="L25" s="295"/>
      <c r="M25" s="295"/>
      <c r="N25" s="295"/>
      <c r="O25" s="295"/>
      <c r="P25" s="295"/>
      <c r="Q25" s="359"/>
    </row>
    <row r="26" spans="1:17">
      <c r="A26" s="358"/>
      <c r="B26" s="358"/>
      <c r="C26" s="178">
        <v>2025</v>
      </c>
      <c r="D26" s="293"/>
      <c r="E26" s="294"/>
      <c r="F26" s="294"/>
      <c r="G26" s="294"/>
      <c r="H26" s="300"/>
      <c r="I26" s="300"/>
      <c r="J26" s="301"/>
      <c r="K26" s="300"/>
      <c r="L26" s="295"/>
      <c r="M26" s="295"/>
      <c r="N26" s="295"/>
      <c r="O26" s="295"/>
      <c r="P26" s="295"/>
      <c r="Q26" s="359"/>
    </row>
    <row r="27" spans="1:17">
      <c r="A27" s="361"/>
      <c r="B27" s="361"/>
      <c r="C27" s="177">
        <v>2023</v>
      </c>
      <c r="D27" s="290"/>
      <c r="E27" s="291"/>
      <c r="F27" s="291"/>
      <c r="G27" s="291"/>
      <c r="H27" s="298"/>
      <c r="I27" s="298"/>
      <c r="J27" s="299"/>
      <c r="K27" s="298"/>
      <c r="L27" s="292"/>
      <c r="M27" s="292"/>
      <c r="N27" s="292"/>
      <c r="O27" s="292"/>
      <c r="P27" s="292"/>
      <c r="Q27" s="360"/>
    </row>
    <row r="28" spans="1:17">
      <c r="A28" s="361"/>
      <c r="B28" s="361"/>
      <c r="C28" s="177">
        <v>2024</v>
      </c>
      <c r="D28" s="290"/>
      <c r="E28" s="291"/>
      <c r="F28" s="291"/>
      <c r="G28" s="291"/>
      <c r="H28" s="298"/>
      <c r="I28" s="298"/>
      <c r="J28" s="299"/>
      <c r="K28" s="298"/>
      <c r="L28" s="292"/>
      <c r="M28" s="292"/>
      <c r="N28" s="292"/>
      <c r="O28" s="292"/>
      <c r="P28" s="292"/>
      <c r="Q28" s="360"/>
    </row>
    <row r="29" spans="1:17">
      <c r="A29" s="361"/>
      <c r="B29" s="361"/>
      <c r="C29" s="177">
        <v>2025</v>
      </c>
      <c r="D29" s="290"/>
      <c r="E29" s="291"/>
      <c r="F29" s="291"/>
      <c r="G29" s="291"/>
      <c r="H29" s="298"/>
      <c r="I29" s="298"/>
      <c r="J29" s="299"/>
      <c r="K29" s="298"/>
      <c r="L29" s="292"/>
      <c r="M29" s="292"/>
      <c r="N29" s="292"/>
      <c r="O29" s="292"/>
      <c r="P29" s="292"/>
      <c r="Q29" s="360"/>
    </row>
    <row r="30" spans="1:17">
      <c r="A30" s="358"/>
      <c r="B30" s="358"/>
      <c r="C30" s="178">
        <v>2023</v>
      </c>
      <c r="D30" s="293"/>
      <c r="E30" s="294"/>
      <c r="F30" s="294"/>
      <c r="G30" s="294"/>
      <c r="H30" s="300"/>
      <c r="I30" s="300"/>
      <c r="J30" s="301"/>
      <c r="K30" s="300"/>
      <c r="L30" s="295"/>
      <c r="M30" s="295"/>
      <c r="N30" s="295"/>
      <c r="O30" s="295"/>
      <c r="P30" s="295"/>
      <c r="Q30" s="359"/>
    </row>
    <row r="31" spans="1:17">
      <c r="A31" s="358"/>
      <c r="B31" s="358"/>
      <c r="C31" s="178">
        <v>2024</v>
      </c>
      <c r="D31" s="293"/>
      <c r="E31" s="294"/>
      <c r="F31" s="294"/>
      <c r="G31" s="294"/>
      <c r="H31" s="300"/>
      <c r="I31" s="300"/>
      <c r="J31" s="301"/>
      <c r="K31" s="300"/>
      <c r="L31" s="295"/>
      <c r="M31" s="295"/>
      <c r="N31" s="295"/>
      <c r="O31" s="295"/>
      <c r="P31" s="295"/>
      <c r="Q31" s="359"/>
    </row>
    <row r="32" spans="1:17">
      <c r="A32" s="358"/>
      <c r="B32" s="358"/>
      <c r="C32" s="178">
        <v>2025</v>
      </c>
      <c r="D32" s="293"/>
      <c r="E32" s="294"/>
      <c r="F32" s="294"/>
      <c r="G32" s="294"/>
      <c r="H32" s="300"/>
      <c r="I32" s="300"/>
      <c r="J32" s="301"/>
      <c r="K32" s="300"/>
      <c r="L32" s="295"/>
      <c r="M32" s="295"/>
      <c r="N32" s="295"/>
      <c r="O32" s="295"/>
      <c r="P32" s="295"/>
      <c r="Q32" s="359"/>
    </row>
    <row r="33" spans="1:17">
      <c r="A33" s="361"/>
      <c r="B33" s="361"/>
      <c r="C33" s="177">
        <v>2023</v>
      </c>
      <c r="D33" s="290"/>
      <c r="E33" s="291"/>
      <c r="F33" s="291"/>
      <c r="G33" s="291"/>
      <c r="H33" s="298"/>
      <c r="I33" s="298"/>
      <c r="J33" s="299"/>
      <c r="K33" s="298"/>
      <c r="L33" s="292"/>
      <c r="M33" s="292"/>
      <c r="N33" s="292"/>
      <c r="O33" s="292"/>
      <c r="P33" s="292"/>
      <c r="Q33" s="360"/>
    </row>
    <row r="34" spans="1:17">
      <c r="A34" s="361"/>
      <c r="B34" s="361"/>
      <c r="C34" s="177">
        <v>2024</v>
      </c>
      <c r="D34" s="290"/>
      <c r="E34" s="291"/>
      <c r="F34" s="291"/>
      <c r="G34" s="291"/>
      <c r="H34" s="298"/>
      <c r="I34" s="298"/>
      <c r="J34" s="299"/>
      <c r="K34" s="298"/>
      <c r="L34" s="292"/>
      <c r="M34" s="292"/>
      <c r="N34" s="292"/>
      <c r="O34" s="292"/>
      <c r="P34" s="292"/>
      <c r="Q34" s="360"/>
    </row>
    <row r="35" spans="1:17">
      <c r="A35" s="361"/>
      <c r="B35" s="361"/>
      <c r="C35" s="177">
        <v>2025</v>
      </c>
      <c r="D35" s="290"/>
      <c r="E35" s="291"/>
      <c r="F35" s="291"/>
      <c r="G35" s="291"/>
      <c r="H35" s="298"/>
      <c r="I35" s="298"/>
      <c r="J35" s="299"/>
      <c r="K35" s="298"/>
      <c r="L35" s="292"/>
      <c r="M35" s="292"/>
      <c r="N35" s="292"/>
      <c r="O35" s="292"/>
      <c r="P35" s="292"/>
      <c r="Q35" s="360"/>
    </row>
    <row r="36" spans="1:17">
      <c r="A36" s="358"/>
      <c r="B36" s="358"/>
      <c r="C36" s="178">
        <v>2023</v>
      </c>
      <c r="D36" s="293"/>
      <c r="E36" s="294"/>
      <c r="F36" s="294"/>
      <c r="G36" s="294"/>
      <c r="H36" s="300"/>
      <c r="I36" s="300"/>
      <c r="J36" s="301"/>
      <c r="K36" s="300"/>
      <c r="L36" s="295"/>
      <c r="M36" s="295"/>
      <c r="N36" s="295"/>
      <c r="O36" s="295"/>
      <c r="P36" s="295"/>
      <c r="Q36" s="359"/>
    </row>
    <row r="37" spans="1:17">
      <c r="A37" s="358"/>
      <c r="B37" s="358"/>
      <c r="C37" s="178">
        <v>2024</v>
      </c>
      <c r="D37" s="293"/>
      <c r="E37" s="294"/>
      <c r="F37" s="294"/>
      <c r="G37" s="294"/>
      <c r="H37" s="300"/>
      <c r="I37" s="300"/>
      <c r="J37" s="301"/>
      <c r="K37" s="300"/>
      <c r="L37" s="295"/>
      <c r="M37" s="295"/>
      <c r="N37" s="295"/>
      <c r="O37" s="295"/>
      <c r="P37" s="295"/>
      <c r="Q37" s="359"/>
    </row>
    <row r="38" spans="1:17">
      <c r="A38" s="358"/>
      <c r="B38" s="358"/>
      <c r="C38" s="178">
        <v>2025</v>
      </c>
      <c r="D38" s="293"/>
      <c r="E38" s="294"/>
      <c r="F38" s="294"/>
      <c r="G38" s="294"/>
      <c r="H38" s="300"/>
      <c r="I38" s="300"/>
      <c r="J38" s="301"/>
      <c r="K38" s="300"/>
      <c r="L38" s="295"/>
      <c r="M38" s="295"/>
      <c r="N38" s="295"/>
      <c r="O38" s="295"/>
      <c r="P38" s="295"/>
      <c r="Q38" s="359"/>
    </row>
    <row r="39" spans="1:17">
      <c r="A39" s="361"/>
      <c r="B39" s="361"/>
      <c r="C39" s="177">
        <v>2023</v>
      </c>
      <c r="D39" s="290"/>
      <c r="E39" s="291"/>
      <c r="F39" s="291"/>
      <c r="G39" s="291"/>
      <c r="H39" s="298"/>
      <c r="I39" s="298"/>
      <c r="J39" s="299"/>
      <c r="K39" s="298"/>
      <c r="L39" s="292"/>
      <c r="M39" s="292"/>
      <c r="N39" s="292"/>
      <c r="O39" s="292"/>
      <c r="P39" s="292"/>
      <c r="Q39" s="360"/>
    </row>
    <row r="40" spans="1:17">
      <c r="A40" s="361"/>
      <c r="B40" s="361"/>
      <c r="C40" s="177">
        <v>2024</v>
      </c>
      <c r="D40" s="290"/>
      <c r="E40" s="291"/>
      <c r="F40" s="291"/>
      <c r="G40" s="291"/>
      <c r="H40" s="298"/>
      <c r="I40" s="298"/>
      <c r="J40" s="299"/>
      <c r="K40" s="298"/>
      <c r="L40" s="292"/>
      <c r="M40" s="292"/>
      <c r="N40" s="292"/>
      <c r="O40" s="292"/>
      <c r="P40" s="292"/>
      <c r="Q40" s="360"/>
    </row>
    <row r="41" spans="1:17">
      <c r="A41" s="361"/>
      <c r="B41" s="361"/>
      <c r="C41" s="177">
        <v>2025</v>
      </c>
      <c r="D41" s="290"/>
      <c r="E41" s="291"/>
      <c r="F41" s="291"/>
      <c r="G41" s="291"/>
      <c r="H41" s="298"/>
      <c r="I41" s="298"/>
      <c r="J41" s="299"/>
      <c r="K41" s="298"/>
      <c r="L41" s="292"/>
      <c r="M41" s="292"/>
      <c r="N41" s="292"/>
      <c r="O41" s="292"/>
      <c r="P41" s="292"/>
      <c r="Q41" s="360"/>
    </row>
    <row r="42" spans="1:17">
      <c r="A42" s="358"/>
      <c r="B42" s="358"/>
      <c r="C42" s="178">
        <v>2023</v>
      </c>
      <c r="D42" s="293"/>
      <c r="E42" s="294"/>
      <c r="F42" s="294"/>
      <c r="G42" s="294"/>
      <c r="H42" s="300"/>
      <c r="I42" s="300"/>
      <c r="J42" s="301"/>
      <c r="K42" s="300"/>
      <c r="L42" s="295"/>
      <c r="M42" s="295"/>
      <c r="N42" s="295"/>
      <c r="O42" s="295"/>
      <c r="P42" s="295"/>
      <c r="Q42" s="359"/>
    </row>
    <row r="43" spans="1:17">
      <c r="A43" s="358"/>
      <c r="B43" s="358"/>
      <c r="C43" s="178">
        <v>2024</v>
      </c>
      <c r="D43" s="293"/>
      <c r="E43" s="294"/>
      <c r="F43" s="294"/>
      <c r="G43" s="294"/>
      <c r="H43" s="300"/>
      <c r="I43" s="300"/>
      <c r="J43" s="301"/>
      <c r="K43" s="300"/>
      <c r="L43" s="295"/>
      <c r="M43" s="295"/>
      <c r="N43" s="295"/>
      <c r="O43" s="295"/>
      <c r="P43" s="295"/>
      <c r="Q43" s="359"/>
    </row>
    <row r="44" spans="1:17">
      <c r="A44" s="358"/>
      <c r="B44" s="358"/>
      <c r="C44" s="178">
        <v>2025</v>
      </c>
      <c r="D44" s="293"/>
      <c r="E44" s="294"/>
      <c r="F44" s="294"/>
      <c r="G44" s="294"/>
      <c r="H44" s="300"/>
      <c r="I44" s="300"/>
      <c r="J44" s="301"/>
      <c r="K44" s="300"/>
      <c r="L44" s="295"/>
      <c r="M44" s="295"/>
      <c r="N44" s="295"/>
      <c r="O44" s="295"/>
      <c r="P44" s="295"/>
      <c r="Q44" s="359"/>
    </row>
    <row r="45" spans="1:17">
      <c r="A45" s="361"/>
      <c r="B45" s="361"/>
      <c r="C45" s="177">
        <v>2023</v>
      </c>
      <c r="D45" s="290"/>
      <c r="E45" s="291"/>
      <c r="F45" s="291"/>
      <c r="G45" s="291"/>
      <c r="H45" s="298"/>
      <c r="I45" s="298"/>
      <c r="J45" s="299"/>
      <c r="K45" s="298"/>
      <c r="L45" s="292"/>
      <c r="M45" s="292"/>
      <c r="N45" s="292"/>
      <c r="O45" s="292"/>
      <c r="P45" s="292"/>
      <c r="Q45" s="360"/>
    </row>
    <row r="46" spans="1:17">
      <c r="A46" s="361"/>
      <c r="B46" s="361"/>
      <c r="C46" s="177">
        <v>2024</v>
      </c>
      <c r="D46" s="290"/>
      <c r="E46" s="291"/>
      <c r="F46" s="291"/>
      <c r="G46" s="291"/>
      <c r="H46" s="298"/>
      <c r="I46" s="298"/>
      <c r="J46" s="299"/>
      <c r="K46" s="298"/>
      <c r="L46" s="292"/>
      <c r="M46" s="292"/>
      <c r="N46" s="292"/>
      <c r="O46" s="292"/>
      <c r="P46" s="292"/>
      <c r="Q46" s="360"/>
    </row>
    <row r="47" spans="1:17">
      <c r="A47" s="361"/>
      <c r="B47" s="361"/>
      <c r="C47" s="177">
        <v>2025</v>
      </c>
      <c r="D47" s="290"/>
      <c r="E47" s="291"/>
      <c r="F47" s="291"/>
      <c r="G47" s="291"/>
      <c r="H47" s="298"/>
      <c r="I47" s="298"/>
      <c r="J47" s="299"/>
      <c r="K47" s="298"/>
      <c r="L47" s="292"/>
      <c r="M47" s="292"/>
      <c r="N47" s="292"/>
      <c r="O47" s="292"/>
      <c r="P47" s="292"/>
      <c r="Q47" s="360"/>
    </row>
    <row r="48" spans="1:17">
      <c r="A48" s="358"/>
      <c r="B48" s="358"/>
      <c r="C48" s="178">
        <v>2023</v>
      </c>
      <c r="D48" s="293"/>
      <c r="E48" s="294"/>
      <c r="F48" s="294"/>
      <c r="G48" s="294"/>
      <c r="H48" s="300"/>
      <c r="I48" s="300"/>
      <c r="J48" s="301"/>
      <c r="K48" s="300"/>
      <c r="L48" s="295"/>
      <c r="M48" s="295"/>
      <c r="N48" s="295"/>
      <c r="O48" s="295"/>
      <c r="P48" s="295"/>
      <c r="Q48" s="359"/>
    </row>
    <row r="49" spans="1:17">
      <c r="A49" s="358"/>
      <c r="B49" s="358"/>
      <c r="C49" s="178">
        <v>2024</v>
      </c>
      <c r="D49" s="293"/>
      <c r="E49" s="294"/>
      <c r="F49" s="294"/>
      <c r="G49" s="294"/>
      <c r="H49" s="300"/>
      <c r="I49" s="300"/>
      <c r="J49" s="301"/>
      <c r="K49" s="300"/>
      <c r="L49" s="295"/>
      <c r="M49" s="295"/>
      <c r="N49" s="295"/>
      <c r="O49" s="295"/>
      <c r="P49" s="295"/>
      <c r="Q49" s="359"/>
    </row>
    <row r="50" spans="1:17">
      <c r="A50" s="358"/>
      <c r="B50" s="358"/>
      <c r="C50" s="178">
        <v>2025</v>
      </c>
      <c r="D50" s="293"/>
      <c r="E50" s="294"/>
      <c r="F50" s="294"/>
      <c r="G50" s="294"/>
      <c r="H50" s="300"/>
      <c r="I50" s="300"/>
      <c r="J50" s="301"/>
      <c r="K50" s="300"/>
      <c r="L50" s="295"/>
      <c r="M50" s="295"/>
      <c r="N50" s="295"/>
      <c r="O50" s="295"/>
      <c r="P50" s="295"/>
      <c r="Q50" s="359"/>
    </row>
    <row r="51" spans="1:17">
      <c r="A51" s="361"/>
      <c r="B51" s="361"/>
      <c r="C51" s="177">
        <v>2023</v>
      </c>
      <c r="D51" s="290"/>
      <c r="E51" s="291"/>
      <c r="F51" s="291"/>
      <c r="G51" s="291"/>
      <c r="H51" s="298"/>
      <c r="I51" s="298"/>
      <c r="J51" s="299"/>
      <c r="K51" s="298"/>
      <c r="L51" s="292"/>
      <c r="M51" s="292"/>
      <c r="N51" s="292"/>
      <c r="O51" s="292"/>
      <c r="P51" s="292"/>
      <c r="Q51" s="360"/>
    </row>
    <row r="52" spans="1:17">
      <c r="A52" s="361"/>
      <c r="B52" s="361"/>
      <c r="C52" s="177">
        <v>2024</v>
      </c>
      <c r="D52" s="290"/>
      <c r="E52" s="291"/>
      <c r="F52" s="291"/>
      <c r="G52" s="291"/>
      <c r="H52" s="298"/>
      <c r="I52" s="298"/>
      <c r="J52" s="299"/>
      <c r="K52" s="298"/>
      <c r="L52" s="292"/>
      <c r="M52" s="292"/>
      <c r="N52" s="292"/>
      <c r="O52" s="292"/>
      <c r="P52" s="292"/>
      <c r="Q52" s="360"/>
    </row>
    <row r="53" spans="1:17">
      <c r="A53" s="361"/>
      <c r="B53" s="361"/>
      <c r="C53" s="177">
        <v>2025</v>
      </c>
      <c r="D53" s="290"/>
      <c r="E53" s="291"/>
      <c r="F53" s="291"/>
      <c r="G53" s="291"/>
      <c r="H53" s="298"/>
      <c r="I53" s="298"/>
      <c r="J53" s="299"/>
      <c r="K53" s="298"/>
      <c r="L53" s="292"/>
      <c r="M53" s="292"/>
      <c r="N53" s="292"/>
      <c r="O53" s="292"/>
      <c r="P53" s="292"/>
      <c r="Q53" s="360"/>
    </row>
    <row r="54" spans="1:17">
      <c r="A54" s="358"/>
      <c r="B54" s="358"/>
      <c r="C54" s="178">
        <v>2023</v>
      </c>
      <c r="D54" s="293"/>
      <c r="E54" s="294"/>
      <c r="F54" s="294"/>
      <c r="G54" s="294"/>
      <c r="H54" s="300"/>
      <c r="I54" s="300"/>
      <c r="J54" s="301"/>
      <c r="K54" s="300"/>
      <c r="L54" s="295"/>
      <c r="M54" s="295"/>
      <c r="N54" s="295"/>
      <c r="O54" s="295"/>
      <c r="P54" s="295"/>
      <c r="Q54" s="359"/>
    </row>
    <row r="55" spans="1:17">
      <c r="A55" s="358"/>
      <c r="B55" s="358"/>
      <c r="C55" s="178">
        <v>2024</v>
      </c>
      <c r="D55" s="293"/>
      <c r="E55" s="294"/>
      <c r="F55" s="294"/>
      <c r="G55" s="294"/>
      <c r="H55" s="300"/>
      <c r="I55" s="300"/>
      <c r="J55" s="301"/>
      <c r="K55" s="300"/>
      <c r="L55" s="295"/>
      <c r="M55" s="295"/>
      <c r="N55" s="295"/>
      <c r="O55" s="295"/>
      <c r="P55" s="295"/>
      <c r="Q55" s="359"/>
    </row>
    <row r="56" spans="1:17">
      <c r="A56" s="358"/>
      <c r="B56" s="358"/>
      <c r="C56" s="178">
        <v>2025</v>
      </c>
      <c r="D56" s="293"/>
      <c r="E56" s="294"/>
      <c r="F56" s="294"/>
      <c r="G56" s="294"/>
      <c r="H56" s="300"/>
      <c r="I56" s="300"/>
      <c r="J56" s="301"/>
      <c r="K56" s="300"/>
      <c r="L56" s="295"/>
      <c r="M56" s="295"/>
      <c r="N56" s="295"/>
      <c r="O56" s="295"/>
      <c r="P56" s="295"/>
      <c r="Q56" s="359"/>
    </row>
    <row r="57" spans="1:17">
      <c r="A57" s="361"/>
      <c r="B57" s="361"/>
      <c r="C57" s="177">
        <v>2023</v>
      </c>
      <c r="D57" s="290"/>
      <c r="E57" s="291"/>
      <c r="F57" s="291"/>
      <c r="G57" s="291"/>
      <c r="H57" s="298"/>
      <c r="I57" s="298"/>
      <c r="J57" s="299"/>
      <c r="K57" s="298"/>
      <c r="L57" s="292"/>
      <c r="M57" s="292"/>
      <c r="N57" s="292"/>
      <c r="O57" s="292"/>
      <c r="P57" s="292"/>
      <c r="Q57" s="360"/>
    </row>
    <row r="58" spans="1:17">
      <c r="A58" s="361"/>
      <c r="B58" s="361"/>
      <c r="C58" s="177">
        <v>2024</v>
      </c>
      <c r="D58" s="290"/>
      <c r="E58" s="291"/>
      <c r="F58" s="291"/>
      <c r="G58" s="291"/>
      <c r="H58" s="298"/>
      <c r="I58" s="298"/>
      <c r="J58" s="299"/>
      <c r="K58" s="298"/>
      <c r="L58" s="292"/>
      <c r="M58" s="292"/>
      <c r="N58" s="292"/>
      <c r="O58" s="292"/>
      <c r="P58" s="292"/>
      <c r="Q58" s="360"/>
    </row>
    <row r="59" spans="1:17">
      <c r="A59" s="361"/>
      <c r="B59" s="361"/>
      <c r="C59" s="177">
        <v>2025</v>
      </c>
      <c r="D59" s="290"/>
      <c r="E59" s="291"/>
      <c r="F59" s="291"/>
      <c r="G59" s="291"/>
      <c r="H59" s="298"/>
      <c r="I59" s="298"/>
      <c r="J59" s="299"/>
      <c r="K59" s="298"/>
      <c r="L59" s="292"/>
      <c r="M59" s="292"/>
      <c r="N59" s="292"/>
      <c r="O59" s="292"/>
      <c r="P59" s="292"/>
      <c r="Q59" s="360"/>
    </row>
    <row r="60" spans="1:17">
      <c r="A60" s="358"/>
      <c r="B60" s="358"/>
      <c r="C60" s="178">
        <v>2023</v>
      </c>
      <c r="D60" s="293"/>
      <c r="E60" s="294"/>
      <c r="F60" s="294"/>
      <c r="G60" s="294"/>
      <c r="H60" s="300"/>
      <c r="I60" s="300"/>
      <c r="J60" s="301"/>
      <c r="K60" s="300"/>
      <c r="L60" s="295"/>
      <c r="M60" s="295"/>
      <c r="N60" s="295"/>
      <c r="O60" s="295"/>
      <c r="P60" s="295"/>
      <c r="Q60" s="359"/>
    </row>
    <row r="61" spans="1:17">
      <c r="A61" s="358"/>
      <c r="B61" s="358"/>
      <c r="C61" s="178">
        <v>2024</v>
      </c>
      <c r="D61" s="293"/>
      <c r="E61" s="294"/>
      <c r="F61" s="294"/>
      <c r="G61" s="294"/>
      <c r="H61" s="300"/>
      <c r="I61" s="300"/>
      <c r="J61" s="301"/>
      <c r="K61" s="300"/>
      <c r="L61" s="295"/>
      <c r="M61" s="295"/>
      <c r="N61" s="295"/>
      <c r="O61" s="295"/>
      <c r="P61" s="295"/>
      <c r="Q61" s="359"/>
    </row>
    <row r="62" spans="1:17">
      <c r="A62" s="358"/>
      <c r="B62" s="358"/>
      <c r="C62" s="178">
        <v>2025</v>
      </c>
      <c r="D62" s="293"/>
      <c r="E62" s="294"/>
      <c r="F62" s="294"/>
      <c r="G62" s="294"/>
      <c r="H62" s="300"/>
      <c r="I62" s="300"/>
      <c r="J62" s="301"/>
      <c r="K62" s="300"/>
      <c r="L62" s="295"/>
      <c r="M62" s="295"/>
      <c r="N62" s="295"/>
      <c r="O62" s="295"/>
      <c r="P62" s="295"/>
      <c r="Q62" s="359"/>
    </row>
    <row r="63" spans="1:17">
      <c r="A63" s="361"/>
      <c r="B63" s="361"/>
      <c r="C63" s="177">
        <v>2023</v>
      </c>
      <c r="D63" s="290"/>
      <c r="E63" s="291"/>
      <c r="F63" s="291"/>
      <c r="G63" s="291"/>
      <c r="H63" s="298"/>
      <c r="I63" s="298"/>
      <c r="J63" s="299"/>
      <c r="K63" s="298"/>
      <c r="L63" s="292"/>
      <c r="M63" s="292"/>
      <c r="N63" s="292"/>
      <c r="O63" s="292"/>
      <c r="P63" s="292"/>
      <c r="Q63" s="360"/>
    </row>
    <row r="64" spans="1:17">
      <c r="A64" s="361"/>
      <c r="B64" s="361"/>
      <c r="C64" s="177">
        <v>2024</v>
      </c>
      <c r="D64" s="290"/>
      <c r="E64" s="291"/>
      <c r="F64" s="291"/>
      <c r="G64" s="291"/>
      <c r="H64" s="298"/>
      <c r="I64" s="298"/>
      <c r="J64" s="299"/>
      <c r="K64" s="298"/>
      <c r="L64" s="292"/>
      <c r="M64" s="292"/>
      <c r="N64" s="292"/>
      <c r="O64" s="292"/>
      <c r="P64" s="292"/>
      <c r="Q64" s="360"/>
    </row>
    <row r="65" spans="1:17">
      <c r="A65" s="361"/>
      <c r="B65" s="361"/>
      <c r="C65" s="177">
        <v>2025</v>
      </c>
      <c r="D65" s="290"/>
      <c r="E65" s="291"/>
      <c r="F65" s="291"/>
      <c r="G65" s="291"/>
      <c r="H65" s="298"/>
      <c r="I65" s="298"/>
      <c r="J65" s="299"/>
      <c r="K65" s="298"/>
      <c r="L65" s="292"/>
      <c r="M65" s="292"/>
      <c r="N65" s="292"/>
      <c r="O65" s="292"/>
      <c r="P65" s="292"/>
      <c r="Q65" s="360"/>
    </row>
    <row r="66" spans="1:17">
      <c r="A66" s="358"/>
      <c r="B66" s="358"/>
      <c r="C66" s="178">
        <v>2023</v>
      </c>
      <c r="D66" s="293"/>
      <c r="E66" s="294"/>
      <c r="F66" s="294"/>
      <c r="G66" s="294"/>
      <c r="H66" s="300"/>
      <c r="I66" s="300"/>
      <c r="J66" s="301"/>
      <c r="K66" s="300"/>
      <c r="L66" s="295"/>
      <c r="M66" s="295"/>
      <c r="N66" s="295"/>
      <c r="O66" s="295"/>
      <c r="P66" s="295"/>
      <c r="Q66" s="359"/>
    </row>
    <row r="67" spans="1:17">
      <c r="A67" s="358"/>
      <c r="B67" s="358"/>
      <c r="C67" s="178">
        <v>2024</v>
      </c>
      <c r="D67" s="293"/>
      <c r="E67" s="294"/>
      <c r="F67" s="294"/>
      <c r="G67" s="294"/>
      <c r="H67" s="300"/>
      <c r="I67" s="300"/>
      <c r="J67" s="301"/>
      <c r="K67" s="300"/>
      <c r="L67" s="295"/>
      <c r="M67" s="295"/>
      <c r="N67" s="295"/>
      <c r="O67" s="295"/>
      <c r="P67" s="295"/>
      <c r="Q67" s="359"/>
    </row>
    <row r="68" spans="1:17">
      <c r="A68" s="358"/>
      <c r="B68" s="358"/>
      <c r="C68" s="178">
        <v>2025</v>
      </c>
      <c r="D68" s="293"/>
      <c r="E68" s="294"/>
      <c r="F68" s="294"/>
      <c r="G68" s="294"/>
      <c r="H68" s="300"/>
      <c r="I68" s="300"/>
      <c r="J68" s="301"/>
      <c r="K68" s="300"/>
      <c r="L68" s="295"/>
      <c r="M68" s="295"/>
      <c r="N68" s="295"/>
      <c r="O68" s="295"/>
      <c r="P68" s="295"/>
      <c r="Q68" s="359"/>
    </row>
    <row r="69" spans="1:17">
      <c r="A69" s="361"/>
      <c r="B69" s="361"/>
      <c r="C69" s="177">
        <v>2023</v>
      </c>
      <c r="D69" s="290"/>
      <c r="E69" s="291"/>
      <c r="F69" s="291"/>
      <c r="G69" s="291"/>
      <c r="H69" s="298"/>
      <c r="I69" s="298"/>
      <c r="J69" s="299"/>
      <c r="K69" s="298"/>
      <c r="L69" s="292"/>
      <c r="M69" s="292"/>
      <c r="N69" s="292"/>
      <c r="O69" s="292"/>
      <c r="P69" s="292"/>
      <c r="Q69" s="360"/>
    </row>
    <row r="70" spans="1:17">
      <c r="A70" s="361"/>
      <c r="B70" s="361"/>
      <c r="C70" s="177">
        <v>2024</v>
      </c>
      <c r="D70" s="290"/>
      <c r="E70" s="291"/>
      <c r="F70" s="291"/>
      <c r="G70" s="291"/>
      <c r="H70" s="298"/>
      <c r="I70" s="298"/>
      <c r="J70" s="299"/>
      <c r="K70" s="298"/>
      <c r="L70" s="292"/>
      <c r="M70" s="292"/>
      <c r="N70" s="292"/>
      <c r="O70" s="292"/>
      <c r="P70" s="292"/>
      <c r="Q70" s="360"/>
    </row>
    <row r="71" spans="1:17">
      <c r="A71" s="361"/>
      <c r="B71" s="361"/>
      <c r="C71" s="177">
        <v>2025</v>
      </c>
      <c r="D71" s="290"/>
      <c r="E71" s="291"/>
      <c r="F71" s="291"/>
      <c r="G71" s="291"/>
      <c r="H71" s="298"/>
      <c r="I71" s="298"/>
      <c r="J71" s="299"/>
      <c r="K71" s="298"/>
      <c r="L71" s="292"/>
      <c r="M71" s="292"/>
      <c r="N71" s="292"/>
      <c r="O71" s="292"/>
      <c r="P71" s="292"/>
      <c r="Q71" s="360"/>
    </row>
    <row r="72" spans="1:17">
      <c r="A72" s="358"/>
      <c r="B72" s="358"/>
      <c r="C72" s="178">
        <v>2023</v>
      </c>
      <c r="D72" s="293"/>
      <c r="E72" s="294"/>
      <c r="F72" s="294"/>
      <c r="G72" s="294"/>
      <c r="H72" s="300"/>
      <c r="I72" s="300"/>
      <c r="J72" s="301"/>
      <c r="K72" s="300"/>
      <c r="L72" s="295"/>
      <c r="M72" s="295"/>
      <c r="N72" s="295"/>
      <c r="O72" s="295"/>
      <c r="P72" s="295"/>
      <c r="Q72" s="359"/>
    </row>
    <row r="73" spans="1:17">
      <c r="A73" s="358"/>
      <c r="B73" s="358"/>
      <c r="C73" s="178">
        <v>2024</v>
      </c>
      <c r="D73" s="293"/>
      <c r="E73" s="294"/>
      <c r="F73" s="294"/>
      <c r="G73" s="294"/>
      <c r="H73" s="300"/>
      <c r="I73" s="300"/>
      <c r="J73" s="301"/>
      <c r="K73" s="300"/>
      <c r="L73" s="295"/>
      <c r="M73" s="295"/>
      <c r="N73" s="295"/>
      <c r="O73" s="295"/>
      <c r="P73" s="295"/>
      <c r="Q73" s="359"/>
    </row>
    <row r="74" spans="1:17">
      <c r="A74" s="358"/>
      <c r="B74" s="358"/>
      <c r="C74" s="178">
        <v>2025</v>
      </c>
      <c r="D74" s="293"/>
      <c r="E74" s="294"/>
      <c r="F74" s="294"/>
      <c r="G74" s="294"/>
      <c r="H74" s="300"/>
      <c r="I74" s="300"/>
      <c r="J74" s="301"/>
      <c r="K74" s="300"/>
      <c r="L74" s="295"/>
      <c r="M74" s="295"/>
      <c r="N74" s="295"/>
      <c r="O74" s="295"/>
      <c r="P74" s="295"/>
      <c r="Q74" s="359"/>
    </row>
    <row r="75" spans="1:17">
      <c r="A75" s="361"/>
      <c r="B75" s="361"/>
      <c r="C75" s="177">
        <v>2023</v>
      </c>
      <c r="D75" s="290"/>
      <c r="E75" s="291"/>
      <c r="F75" s="291"/>
      <c r="G75" s="291"/>
      <c r="H75" s="298"/>
      <c r="I75" s="298"/>
      <c r="J75" s="299"/>
      <c r="K75" s="298"/>
      <c r="L75" s="292"/>
      <c r="M75" s="292"/>
      <c r="N75" s="292"/>
      <c r="O75" s="292"/>
      <c r="P75" s="292"/>
      <c r="Q75" s="360"/>
    </row>
    <row r="76" spans="1:17">
      <c r="A76" s="361"/>
      <c r="B76" s="361"/>
      <c r="C76" s="177">
        <v>2024</v>
      </c>
      <c r="D76" s="290"/>
      <c r="E76" s="291"/>
      <c r="F76" s="291"/>
      <c r="G76" s="291"/>
      <c r="H76" s="298"/>
      <c r="I76" s="298"/>
      <c r="J76" s="299"/>
      <c r="K76" s="298"/>
      <c r="L76" s="292"/>
      <c r="M76" s="292"/>
      <c r="N76" s="292"/>
      <c r="O76" s="292"/>
      <c r="P76" s="292"/>
      <c r="Q76" s="360"/>
    </row>
    <row r="77" spans="1:17">
      <c r="A77" s="361"/>
      <c r="B77" s="361"/>
      <c r="C77" s="177">
        <v>2025</v>
      </c>
      <c r="D77" s="290"/>
      <c r="E77" s="291"/>
      <c r="F77" s="291"/>
      <c r="G77" s="291"/>
      <c r="H77" s="298"/>
      <c r="I77" s="298"/>
      <c r="J77" s="299"/>
      <c r="K77" s="298"/>
      <c r="L77" s="292"/>
      <c r="M77" s="292"/>
      <c r="N77" s="292"/>
      <c r="O77" s="292"/>
      <c r="P77" s="292"/>
      <c r="Q77" s="360"/>
    </row>
    <row r="78" spans="1:17">
      <c r="A78" s="358"/>
      <c r="B78" s="358"/>
      <c r="C78" s="178">
        <v>2023</v>
      </c>
      <c r="D78" s="293"/>
      <c r="E78" s="294"/>
      <c r="F78" s="294"/>
      <c r="G78" s="294"/>
      <c r="H78" s="300"/>
      <c r="I78" s="300"/>
      <c r="J78" s="301"/>
      <c r="K78" s="300"/>
      <c r="L78" s="295"/>
      <c r="M78" s="295"/>
      <c r="N78" s="295"/>
      <c r="O78" s="295"/>
      <c r="P78" s="295"/>
      <c r="Q78" s="359"/>
    </row>
    <row r="79" spans="1:17">
      <c r="A79" s="358"/>
      <c r="B79" s="358"/>
      <c r="C79" s="178">
        <v>2024</v>
      </c>
      <c r="D79" s="293"/>
      <c r="E79" s="294"/>
      <c r="F79" s="294"/>
      <c r="G79" s="294"/>
      <c r="H79" s="300"/>
      <c r="I79" s="300"/>
      <c r="J79" s="301"/>
      <c r="K79" s="300"/>
      <c r="L79" s="295"/>
      <c r="M79" s="295"/>
      <c r="N79" s="295"/>
      <c r="O79" s="295"/>
      <c r="P79" s="295"/>
      <c r="Q79" s="359"/>
    </row>
    <row r="80" spans="1:17">
      <c r="A80" s="358"/>
      <c r="B80" s="358"/>
      <c r="C80" s="178">
        <v>2025</v>
      </c>
      <c r="D80" s="293"/>
      <c r="E80" s="294"/>
      <c r="F80" s="294"/>
      <c r="G80" s="294"/>
      <c r="H80" s="300"/>
      <c r="I80" s="300"/>
      <c r="J80" s="301"/>
      <c r="K80" s="300"/>
      <c r="L80" s="295"/>
      <c r="M80" s="295"/>
      <c r="N80" s="295"/>
      <c r="O80" s="295"/>
      <c r="P80" s="295"/>
      <c r="Q80" s="359"/>
    </row>
    <row r="81" spans="1:17">
      <c r="A81" s="361"/>
      <c r="B81" s="361"/>
      <c r="C81" s="177">
        <v>2023</v>
      </c>
      <c r="D81" s="290"/>
      <c r="E81" s="291"/>
      <c r="F81" s="291"/>
      <c r="G81" s="291"/>
      <c r="H81" s="298"/>
      <c r="I81" s="298"/>
      <c r="J81" s="299"/>
      <c r="K81" s="298"/>
      <c r="L81" s="292"/>
      <c r="M81" s="292"/>
      <c r="N81" s="292"/>
      <c r="O81" s="292"/>
      <c r="P81" s="292"/>
      <c r="Q81" s="360"/>
    </row>
    <row r="82" spans="1:17">
      <c r="A82" s="361"/>
      <c r="B82" s="361"/>
      <c r="C82" s="177">
        <v>2024</v>
      </c>
      <c r="D82" s="290"/>
      <c r="E82" s="291"/>
      <c r="F82" s="291"/>
      <c r="G82" s="291"/>
      <c r="H82" s="298"/>
      <c r="I82" s="298"/>
      <c r="J82" s="299"/>
      <c r="K82" s="298"/>
      <c r="L82" s="292"/>
      <c r="M82" s="292"/>
      <c r="N82" s="292"/>
      <c r="O82" s="292"/>
      <c r="P82" s="292"/>
      <c r="Q82" s="360"/>
    </row>
    <row r="83" spans="1:17">
      <c r="A83" s="361"/>
      <c r="B83" s="361"/>
      <c r="C83" s="177">
        <v>2025</v>
      </c>
      <c r="D83" s="290"/>
      <c r="E83" s="291"/>
      <c r="F83" s="291"/>
      <c r="G83" s="291"/>
      <c r="H83" s="298"/>
      <c r="I83" s="298"/>
      <c r="J83" s="299"/>
      <c r="K83" s="298"/>
      <c r="L83" s="292"/>
      <c r="M83" s="292"/>
      <c r="N83" s="292"/>
      <c r="O83" s="292"/>
      <c r="P83" s="292"/>
      <c r="Q83" s="360"/>
    </row>
    <row r="84" spans="1:17">
      <c r="A84" s="358"/>
      <c r="B84" s="358"/>
      <c r="C84" s="178">
        <v>2023</v>
      </c>
      <c r="D84" s="293"/>
      <c r="E84" s="294"/>
      <c r="F84" s="294"/>
      <c r="G84" s="294"/>
      <c r="H84" s="300"/>
      <c r="I84" s="300"/>
      <c r="J84" s="301"/>
      <c r="K84" s="300"/>
      <c r="L84" s="295"/>
      <c r="M84" s="295"/>
      <c r="N84" s="295"/>
      <c r="O84" s="295"/>
      <c r="P84" s="295"/>
      <c r="Q84" s="359"/>
    </row>
    <row r="85" spans="1:17">
      <c r="A85" s="358"/>
      <c r="B85" s="358"/>
      <c r="C85" s="178">
        <v>2024</v>
      </c>
      <c r="D85" s="293"/>
      <c r="E85" s="294"/>
      <c r="F85" s="294"/>
      <c r="G85" s="294"/>
      <c r="H85" s="300"/>
      <c r="I85" s="300"/>
      <c r="J85" s="301"/>
      <c r="K85" s="300"/>
      <c r="L85" s="295"/>
      <c r="M85" s="295"/>
      <c r="N85" s="295"/>
      <c r="O85" s="295"/>
      <c r="P85" s="295"/>
      <c r="Q85" s="359"/>
    </row>
    <row r="86" spans="1:17">
      <c r="A86" s="358"/>
      <c r="B86" s="358"/>
      <c r="C86" s="178">
        <v>2025</v>
      </c>
      <c r="D86" s="293"/>
      <c r="E86" s="294"/>
      <c r="F86" s="294"/>
      <c r="G86" s="294"/>
      <c r="H86" s="300"/>
      <c r="I86" s="300"/>
      <c r="J86" s="301"/>
      <c r="K86" s="300"/>
      <c r="L86" s="295"/>
      <c r="M86" s="295"/>
      <c r="N86" s="295"/>
      <c r="O86" s="295"/>
      <c r="P86" s="295"/>
      <c r="Q86" s="359"/>
    </row>
    <row r="87" spans="1:17">
      <c r="A87" s="361"/>
      <c r="B87" s="361"/>
      <c r="C87" s="177">
        <v>2023</v>
      </c>
      <c r="D87" s="290"/>
      <c r="E87" s="291"/>
      <c r="F87" s="291"/>
      <c r="G87" s="291"/>
      <c r="H87" s="298"/>
      <c r="I87" s="298"/>
      <c r="J87" s="299"/>
      <c r="K87" s="298"/>
      <c r="L87" s="292"/>
      <c r="M87" s="292"/>
      <c r="N87" s="292"/>
      <c r="O87" s="292"/>
      <c r="P87" s="292"/>
      <c r="Q87" s="360"/>
    </row>
    <row r="88" spans="1:17">
      <c r="A88" s="361"/>
      <c r="B88" s="361"/>
      <c r="C88" s="177">
        <v>2024</v>
      </c>
      <c r="D88" s="290"/>
      <c r="E88" s="291"/>
      <c r="F88" s="291"/>
      <c r="G88" s="291"/>
      <c r="H88" s="298"/>
      <c r="I88" s="298"/>
      <c r="J88" s="299"/>
      <c r="K88" s="298"/>
      <c r="L88" s="292"/>
      <c r="M88" s="292"/>
      <c r="N88" s="292"/>
      <c r="O88" s="292"/>
      <c r="P88" s="292"/>
      <c r="Q88" s="360"/>
    </row>
    <row r="89" spans="1:17">
      <c r="A89" s="361"/>
      <c r="B89" s="361"/>
      <c r="C89" s="177">
        <v>2025</v>
      </c>
      <c r="D89" s="290"/>
      <c r="E89" s="291"/>
      <c r="F89" s="291"/>
      <c r="G89" s="291"/>
      <c r="H89" s="298"/>
      <c r="I89" s="298"/>
      <c r="J89" s="299"/>
      <c r="K89" s="298"/>
      <c r="L89" s="292"/>
      <c r="M89" s="292"/>
      <c r="N89" s="292"/>
      <c r="O89" s="292"/>
      <c r="P89" s="292"/>
      <c r="Q89" s="360"/>
    </row>
    <row r="90" spans="1:17">
      <c r="A90" s="358"/>
      <c r="B90" s="358"/>
      <c r="C90" s="178">
        <v>2023</v>
      </c>
      <c r="D90" s="293"/>
      <c r="E90" s="294"/>
      <c r="F90" s="294"/>
      <c r="G90" s="294"/>
      <c r="H90" s="300"/>
      <c r="I90" s="300"/>
      <c r="J90" s="301"/>
      <c r="K90" s="300"/>
      <c r="L90" s="295"/>
      <c r="M90" s="295"/>
      <c r="N90" s="295"/>
      <c r="O90" s="295"/>
      <c r="P90" s="295"/>
      <c r="Q90" s="359"/>
    </row>
    <row r="91" spans="1:17">
      <c r="A91" s="358"/>
      <c r="B91" s="358"/>
      <c r="C91" s="178">
        <v>2024</v>
      </c>
      <c r="D91" s="293"/>
      <c r="E91" s="294"/>
      <c r="F91" s="294"/>
      <c r="G91" s="294"/>
      <c r="H91" s="300"/>
      <c r="I91" s="300"/>
      <c r="J91" s="301"/>
      <c r="K91" s="300"/>
      <c r="L91" s="295"/>
      <c r="M91" s="295"/>
      <c r="N91" s="295"/>
      <c r="O91" s="295"/>
      <c r="P91" s="295"/>
      <c r="Q91" s="359"/>
    </row>
    <row r="92" spans="1:17">
      <c r="A92" s="358"/>
      <c r="B92" s="358"/>
      <c r="C92" s="178">
        <v>2025</v>
      </c>
      <c r="D92" s="293"/>
      <c r="E92" s="294"/>
      <c r="F92" s="294"/>
      <c r="G92" s="294"/>
      <c r="H92" s="300"/>
      <c r="I92" s="300"/>
      <c r="J92" s="301"/>
      <c r="K92" s="300"/>
      <c r="L92" s="295"/>
      <c r="M92" s="295"/>
      <c r="N92" s="295"/>
      <c r="O92" s="295"/>
      <c r="P92" s="295"/>
      <c r="Q92" s="359"/>
    </row>
    <row r="93" spans="1:17">
      <c r="A93" s="361"/>
      <c r="B93" s="361"/>
      <c r="C93" s="177">
        <v>2023</v>
      </c>
      <c r="D93" s="290"/>
      <c r="E93" s="291"/>
      <c r="F93" s="291"/>
      <c r="G93" s="291"/>
      <c r="H93" s="298"/>
      <c r="I93" s="298"/>
      <c r="J93" s="299"/>
      <c r="K93" s="298"/>
      <c r="L93" s="292"/>
      <c r="M93" s="292"/>
      <c r="N93" s="292"/>
      <c r="O93" s="292"/>
      <c r="P93" s="292"/>
      <c r="Q93" s="360"/>
    </row>
    <row r="94" spans="1:17">
      <c r="A94" s="361"/>
      <c r="B94" s="361"/>
      <c r="C94" s="177">
        <v>2024</v>
      </c>
      <c r="D94" s="290"/>
      <c r="E94" s="291"/>
      <c r="F94" s="291"/>
      <c r="G94" s="291"/>
      <c r="H94" s="298"/>
      <c r="I94" s="298"/>
      <c r="J94" s="299"/>
      <c r="K94" s="298"/>
      <c r="L94" s="292"/>
      <c r="M94" s="292"/>
      <c r="N94" s="292"/>
      <c r="O94" s="292"/>
      <c r="P94" s="292"/>
      <c r="Q94" s="360"/>
    </row>
    <row r="95" spans="1:17">
      <c r="A95" s="361"/>
      <c r="B95" s="361"/>
      <c r="C95" s="177">
        <v>2025</v>
      </c>
      <c r="D95" s="290"/>
      <c r="E95" s="291"/>
      <c r="F95" s="291"/>
      <c r="G95" s="291"/>
      <c r="H95" s="298"/>
      <c r="I95" s="298"/>
      <c r="J95" s="299"/>
      <c r="K95" s="298"/>
      <c r="L95" s="292"/>
      <c r="M95" s="292"/>
      <c r="N95" s="292"/>
      <c r="O95" s="292"/>
      <c r="P95" s="292"/>
      <c r="Q95" s="360"/>
    </row>
    <row r="96" spans="1:17">
      <c r="A96" s="358"/>
      <c r="B96" s="358"/>
      <c r="C96" s="178">
        <v>2023</v>
      </c>
      <c r="D96" s="293"/>
      <c r="E96" s="294"/>
      <c r="F96" s="294"/>
      <c r="G96" s="294"/>
      <c r="H96" s="300"/>
      <c r="I96" s="300"/>
      <c r="J96" s="301"/>
      <c r="K96" s="300"/>
      <c r="L96" s="295"/>
      <c r="M96" s="295"/>
      <c r="N96" s="295"/>
      <c r="O96" s="295"/>
      <c r="P96" s="295"/>
      <c r="Q96" s="359"/>
    </row>
    <row r="97" spans="1:17">
      <c r="A97" s="358"/>
      <c r="B97" s="358"/>
      <c r="C97" s="178">
        <v>2024</v>
      </c>
      <c r="D97" s="293"/>
      <c r="E97" s="294"/>
      <c r="F97" s="294"/>
      <c r="G97" s="294"/>
      <c r="H97" s="300"/>
      <c r="I97" s="300"/>
      <c r="J97" s="301"/>
      <c r="K97" s="300"/>
      <c r="L97" s="295"/>
      <c r="M97" s="295"/>
      <c r="N97" s="295"/>
      <c r="O97" s="295"/>
      <c r="P97" s="295"/>
      <c r="Q97" s="359"/>
    </row>
    <row r="98" spans="1:17">
      <c r="A98" s="358"/>
      <c r="B98" s="358"/>
      <c r="C98" s="178">
        <v>2025</v>
      </c>
      <c r="D98" s="293"/>
      <c r="E98" s="294"/>
      <c r="F98" s="294"/>
      <c r="G98" s="294"/>
      <c r="H98" s="300"/>
      <c r="I98" s="300"/>
      <c r="J98" s="301"/>
      <c r="K98" s="300"/>
      <c r="L98" s="295"/>
      <c r="M98" s="295"/>
      <c r="N98" s="295"/>
      <c r="O98" s="295"/>
      <c r="P98" s="295"/>
      <c r="Q98" s="359"/>
    </row>
    <row r="100" spans="1:17" ht="14.25">
      <c r="A100" s="114" t="s">
        <v>373</v>
      </c>
      <c r="B100" s="114"/>
      <c r="C100" s="88"/>
      <c r="D100" s="88"/>
      <c r="E100" s="137"/>
      <c r="F100" s="137"/>
      <c r="G100" s="137"/>
      <c r="H100" s="137"/>
      <c r="I100" s="137"/>
      <c r="J100" s="137"/>
      <c r="K100" s="137"/>
    </row>
    <row r="101" spans="1:17" ht="140.25" customHeight="1">
      <c r="A101" s="334"/>
      <c r="B101" s="335"/>
      <c r="C101" s="335"/>
      <c r="D101" s="335"/>
      <c r="E101" s="335"/>
      <c r="F101" s="335"/>
      <c r="G101" s="336"/>
      <c r="H101"/>
      <c r="K101"/>
    </row>
  </sheetData>
  <sheetProtection insertRows="0" deleteRows="0"/>
  <mergeCells count="110">
    <mergeCell ref="A101:G101"/>
    <mergeCell ref="B1:B2"/>
    <mergeCell ref="B3:B5"/>
    <mergeCell ref="B6:B8"/>
    <mergeCell ref="B9:B11"/>
    <mergeCell ref="B12:B14"/>
    <mergeCell ref="B15:B17"/>
    <mergeCell ref="B18:B20"/>
    <mergeCell ref="B21:B23"/>
    <mergeCell ref="B24:B26"/>
    <mergeCell ref="A90:A92"/>
    <mergeCell ref="A72:A74"/>
    <mergeCell ref="A54:A56"/>
    <mergeCell ref="A36:A38"/>
    <mergeCell ref="A18:A20"/>
    <mergeCell ref="Q90:Q92"/>
    <mergeCell ref="A93:A95"/>
    <mergeCell ref="Q93:Q95"/>
    <mergeCell ref="A96:A98"/>
    <mergeCell ref="Q96:Q98"/>
    <mergeCell ref="B90:B92"/>
    <mergeCell ref="B93:B95"/>
    <mergeCell ref="B96:B98"/>
    <mergeCell ref="A81:A83"/>
    <mergeCell ref="Q81:Q83"/>
    <mergeCell ref="A84:A86"/>
    <mergeCell ref="Q84:Q86"/>
    <mergeCell ref="A87:A89"/>
    <mergeCell ref="Q87:Q89"/>
    <mergeCell ref="B81:B83"/>
    <mergeCell ref="B84:B86"/>
    <mergeCell ref="B87:B89"/>
    <mergeCell ref="Q72:Q74"/>
    <mergeCell ref="A75:A77"/>
    <mergeCell ref="Q75:Q77"/>
    <mergeCell ref="A78:A80"/>
    <mergeCell ref="Q78:Q80"/>
    <mergeCell ref="B72:B74"/>
    <mergeCell ref="B75:B77"/>
    <mergeCell ref="B78:B80"/>
    <mergeCell ref="A63:A65"/>
    <mergeCell ref="Q63:Q65"/>
    <mergeCell ref="A66:A68"/>
    <mergeCell ref="Q66:Q68"/>
    <mergeCell ref="A69:A71"/>
    <mergeCell ref="Q69:Q71"/>
    <mergeCell ref="B63:B65"/>
    <mergeCell ref="B66:B68"/>
    <mergeCell ref="B69:B71"/>
    <mergeCell ref="Q54:Q56"/>
    <mergeCell ref="A57:A59"/>
    <mergeCell ref="Q57:Q59"/>
    <mergeCell ref="A60:A62"/>
    <mergeCell ref="Q60:Q62"/>
    <mergeCell ref="B54:B56"/>
    <mergeCell ref="B57:B59"/>
    <mergeCell ref="B60:B62"/>
    <mergeCell ref="A45:A47"/>
    <mergeCell ref="Q45:Q47"/>
    <mergeCell ref="A48:A50"/>
    <mergeCell ref="Q48:Q50"/>
    <mergeCell ref="A51:A53"/>
    <mergeCell ref="Q51:Q53"/>
    <mergeCell ref="B45:B47"/>
    <mergeCell ref="B48:B50"/>
    <mergeCell ref="B51:B53"/>
    <mergeCell ref="Q36:Q38"/>
    <mergeCell ref="A39:A41"/>
    <mergeCell ref="Q39:Q41"/>
    <mergeCell ref="A42:A44"/>
    <mergeCell ref="Q42:Q44"/>
    <mergeCell ref="B36:B38"/>
    <mergeCell ref="B39:B41"/>
    <mergeCell ref="B42:B44"/>
    <mergeCell ref="A27:A29"/>
    <mergeCell ref="Q27:Q29"/>
    <mergeCell ref="A30:A32"/>
    <mergeCell ref="Q30:Q32"/>
    <mergeCell ref="A33:A35"/>
    <mergeCell ref="Q33:Q35"/>
    <mergeCell ref="B27:B29"/>
    <mergeCell ref="B30:B32"/>
    <mergeCell ref="B33:B35"/>
    <mergeCell ref="Q18:Q20"/>
    <mergeCell ref="A21:A23"/>
    <mergeCell ref="Q21:Q23"/>
    <mergeCell ref="A24:A26"/>
    <mergeCell ref="Q24:Q26"/>
    <mergeCell ref="A9:A11"/>
    <mergeCell ref="Q9:Q11"/>
    <mergeCell ref="A12:A14"/>
    <mergeCell ref="Q12:Q14"/>
    <mergeCell ref="A15:A17"/>
    <mergeCell ref="Q15:Q17"/>
    <mergeCell ref="L1:P1"/>
    <mergeCell ref="Q1:Q2"/>
    <mergeCell ref="A3:A5"/>
    <mergeCell ref="Q3:Q5"/>
    <mergeCell ref="A6:A8"/>
    <mergeCell ref="Q6:Q8"/>
    <mergeCell ref="H1:H2"/>
    <mergeCell ref="I1:I2"/>
    <mergeCell ref="J1:J2"/>
    <mergeCell ref="K1:K2"/>
    <mergeCell ref="A1:A2"/>
    <mergeCell ref="C1:C2"/>
    <mergeCell ref="D1:D2"/>
    <mergeCell ref="E1:E2"/>
    <mergeCell ref="F1:F2"/>
    <mergeCell ref="G1:G2"/>
  </mergeCells>
  <dataValidations count="4">
    <dataValidation type="list" allowBlank="1" showInputMessage="1" showErrorMessage="1" sqref="L3:P98" xr:uid="{21B6ED2B-3A99-4505-920F-6D21A4B3F74A}">
      <formula1>"Ja,Nein"</formula1>
    </dataValidation>
    <dataValidation type="decimal" operator="greaterThanOrEqual" allowBlank="1" showInputMessage="1" showErrorMessage="1" error="Bitte geben Sie die Antwort in Form einer Zahl in das Eingabefeld ein." sqref="K3:K98 E3:F98 H3:I98" xr:uid="{40AB991E-CA2A-4088-90BE-27BD66618D81}">
      <formula1>0</formula1>
    </dataValidation>
    <dataValidation type="whole" operator="greaterThanOrEqual" allowBlank="1" showInputMessage="1" showErrorMessage="1" error="Bitte geben Sie die Antwort in Form einer ganze Zahl in das Eingabefeld ein." sqref="J3:J98" xr:uid="{2DAF8F96-503A-4E91-8AEC-428505A8ECC4}">
      <formula1>0</formula1>
    </dataValidation>
    <dataValidation operator="greaterThanOrEqual" allowBlank="1" showInputMessage="1" showErrorMessage="1" error="Bitte geben Sie die Antwort in Form einer Zahl in das Eingabefeld ein." sqref="G3:G98" xr:uid="{7BB5E1DA-8AD7-4146-A3EC-7EDB7E4C58F9}"/>
  </dataValidations>
  <pageMargins left="0.82677165354330717" right="0.23622047244094491" top="0.74803149606299213" bottom="0.74803149606299213" header="0.31496062992125984" footer="0.31496062992125984"/>
  <pageSetup paperSize="9" scale="26" fitToWidth="0" fitToHeight="2" orientation="landscape" r:id="rId1"/>
  <rowBreaks count="1" manualBreakCount="1">
    <brk id="56" max="9"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322F4-8280-45D9-AFF8-A5B9B9BF41D9}">
  <sheetPr codeName="Tabelle9"/>
  <dimension ref="A1:AE291"/>
  <sheetViews>
    <sheetView showGridLines="0" topLeftCell="A282" zoomScale="115" zoomScaleNormal="115" zoomScaleSheetLayoutView="55" workbookViewId="0">
      <selection activeCell="A265" sqref="A265:D265"/>
    </sheetView>
  </sheetViews>
  <sheetFormatPr baseColWidth="10" defaultColWidth="8" defaultRowHeight="14.25"/>
  <cols>
    <col min="1" max="1" width="50.625" style="9" customWidth="1"/>
    <col min="2" max="2" width="7.625" style="9" customWidth="1"/>
    <col min="3" max="3" width="50.625" style="9" customWidth="1"/>
    <col min="4" max="4" width="7.625" style="15" customWidth="1"/>
    <col min="5" max="5" width="40" style="15" customWidth="1"/>
    <col min="6" max="6" width="4.75" style="9" customWidth="1"/>
    <col min="7" max="7" width="2.875" style="9" customWidth="1"/>
    <col min="8" max="8" width="24.5" style="9" customWidth="1"/>
    <col min="9" max="9" width="16.125" style="9" customWidth="1"/>
    <col min="10" max="10" width="40" style="9" customWidth="1"/>
    <col min="11" max="11" width="30.125" style="9" customWidth="1"/>
    <col min="12" max="12" width="40" style="9" customWidth="1"/>
    <col min="13" max="13" width="37.125" style="9" customWidth="1"/>
    <col min="14" max="14" width="48.25" style="9" customWidth="1"/>
    <col min="15" max="15" width="11.75" style="9" customWidth="1"/>
    <col min="16" max="16" width="40" style="9" customWidth="1"/>
    <col min="17" max="17" width="7.625" style="9" customWidth="1"/>
    <col min="18" max="18" width="40" style="9" customWidth="1"/>
    <col min="19" max="19" width="7.625" style="9" customWidth="1"/>
    <col min="20" max="20" width="40" style="9" customWidth="1"/>
    <col min="21" max="25" width="20.625" style="9" hidden="1" customWidth="1"/>
    <col min="26" max="31" width="8" style="9" hidden="1" customWidth="1"/>
    <col min="32" max="16384" width="8" style="9"/>
  </cols>
  <sheetData>
    <row r="1" spans="1:31" ht="25.5" customHeight="1">
      <c r="A1" s="27" t="s">
        <v>57</v>
      </c>
      <c r="B1" s="28"/>
      <c r="C1" s="29"/>
      <c r="D1" s="30"/>
      <c r="E1" s="192"/>
      <c r="F1" s="14"/>
      <c r="G1" s="14"/>
    </row>
    <row r="2" spans="1:31" ht="7.5" customHeight="1">
      <c r="A2" s="32"/>
      <c r="B2" s="33"/>
      <c r="C2" s="34"/>
      <c r="D2" s="16"/>
      <c r="E2" s="50"/>
    </row>
    <row r="3" spans="1:31" ht="18.75" customHeight="1">
      <c r="A3" s="36" t="s">
        <v>20</v>
      </c>
      <c r="B3" s="33"/>
      <c r="C3" s="24"/>
      <c r="D3" s="16"/>
      <c r="E3" s="50"/>
      <c r="G3" s="10"/>
      <c r="H3" s="10"/>
      <c r="I3" s="10"/>
      <c r="J3" s="10"/>
      <c r="K3" s="10"/>
      <c r="L3" s="10"/>
      <c r="M3" s="10"/>
      <c r="N3" s="10"/>
      <c r="O3" s="10"/>
      <c r="P3" s="10"/>
      <c r="Q3" s="10"/>
      <c r="R3" s="10"/>
      <c r="S3" s="11"/>
      <c r="AD3" s="282">
        <v>1</v>
      </c>
      <c r="AE3" s="282" t="str">
        <f>IF($AD$3=1,"Ja","Nein")</f>
        <v>Ja</v>
      </c>
    </row>
    <row r="4" spans="1:31" ht="18.75" customHeight="1">
      <c r="A4" s="36"/>
      <c r="B4" s="33"/>
      <c r="C4" s="24"/>
      <c r="D4" s="16"/>
      <c r="E4" s="50"/>
    </row>
    <row r="5" spans="1:31" s="11" customFormat="1" ht="15" customHeight="1">
      <c r="A5" s="37" t="s">
        <v>310</v>
      </c>
      <c r="D5" s="16"/>
      <c r="E5" s="50"/>
    </row>
    <row r="6" spans="1:31" s="11" customFormat="1" ht="15" customHeight="1">
      <c r="A6" s="37" t="s">
        <v>146</v>
      </c>
      <c r="D6" s="16"/>
      <c r="E6" s="50"/>
    </row>
    <row r="7" spans="1:31" ht="15" customHeight="1">
      <c r="A7" s="61"/>
      <c r="B7" s="12"/>
      <c r="C7" s="12"/>
      <c r="D7" s="13"/>
      <c r="E7" s="65"/>
    </row>
    <row r="8" spans="1:31" ht="17.649999999999999">
      <c r="A8" s="92" t="s">
        <v>58</v>
      </c>
      <c r="B8" s="14"/>
      <c r="C8" s="14"/>
      <c r="D8" s="8"/>
      <c r="E8" s="83"/>
    </row>
    <row r="9" spans="1:31" ht="8.1" customHeight="1">
      <c r="A9" s="70"/>
      <c r="B9" s="71"/>
      <c r="C9" s="71"/>
      <c r="D9" s="72"/>
      <c r="E9" s="79"/>
    </row>
    <row r="10" spans="1:31" ht="15">
      <c r="A10" s="193" t="s">
        <v>59</v>
      </c>
      <c r="E10" s="35"/>
    </row>
    <row r="11" spans="1:31" ht="27" customHeight="1">
      <c r="A11" s="36" t="s">
        <v>298</v>
      </c>
      <c r="E11" s="35"/>
    </row>
    <row r="12" spans="1:31" ht="15" customHeight="1">
      <c r="A12" s="40" t="s">
        <v>60</v>
      </c>
      <c r="D12"/>
      <c r="E12" s="247"/>
      <c r="U12" s="282" t="s">
        <v>37</v>
      </c>
    </row>
    <row r="13" spans="1:31" ht="15" customHeight="1">
      <c r="A13" s="40" t="s">
        <v>228</v>
      </c>
      <c r="D13"/>
      <c r="E13" s="43"/>
    </row>
    <row r="14" spans="1:31" ht="8.1" customHeight="1">
      <c r="A14" s="39"/>
      <c r="E14" s="43"/>
    </row>
    <row r="15" spans="1:31" ht="15" customHeight="1">
      <c r="A15" s="193" t="s">
        <v>61</v>
      </c>
      <c r="C15" s="26" t="s">
        <v>62</v>
      </c>
      <c r="E15" s="43"/>
    </row>
    <row r="16" spans="1:31" ht="8.1" customHeight="1">
      <c r="A16" s="39"/>
      <c r="E16" s="43"/>
    </row>
    <row r="17" spans="1:21">
      <c r="A17" s="41" t="s">
        <v>63</v>
      </c>
      <c r="B17" s="22" t="s">
        <v>27</v>
      </c>
      <c r="C17" s="22" t="s">
        <v>63</v>
      </c>
      <c r="D17" s="22" t="s">
        <v>27</v>
      </c>
      <c r="E17" s="43"/>
    </row>
    <row r="18" spans="1:21" ht="15" customHeight="1">
      <c r="A18" s="51"/>
      <c r="B18" s="285">
        <v>2023</v>
      </c>
      <c r="C18" s="148"/>
      <c r="D18" s="285">
        <v>2023</v>
      </c>
      <c r="E18" s="43"/>
    </row>
    <row r="19" spans="1:21" ht="15" customHeight="1">
      <c r="A19" s="51"/>
      <c r="B19" s="285">
        <v>2024</v>
      </c>
      <c r="C19" s="148"/>
      <c r="D19" s="285">
        <v>2024</v>
      </c>
      <c r="E19" s="43"/>
    </row>
    <row r="20" spans="1:21" ht="15" customHeight="1">
      <c r="A20" s="51"/>
      <c r="B20" s="285">
        <v>2025</v>
      </c>
      <c r="C20" s="148"/>
      <c r="D20" s="285">
        <v>2025</v>
      </c>
      <c r="E20" s="43"/>
    </row>
    <row r="21" spans="1:21" ht="8.1" customHeight="1">
      <c r="A21" s="39"/>
      <c r="D21" s="9"/>
      <c r="E21" s="43"/>
    </row>
    <row r="22" spans="1:21">
      <c r="A22" s="41" t="s">
        <v>64</v>
      </c>
      <c r="B22" s="22" t="s">
        <v>27</v>
      </c>
      <c r="C22" s="22" t="s">
        <v>65</v>
      </c>
      <c r="D22" s="22" t="s">
        <v>27</v>
      </c>
      <c r="E22" s="43"/>
    </row>
    <row r="23" spans="1:21" ht="15" customHeight="1">
      <c r="A23" s="51"/>
      <c r="B23" s="285">
        <v>2023</v>
      </c>
      <c r="C23" s="148"/>
      <c r="D23" s="285">
        <v>2023</v>
      </c>
      <c r="E23" s="43"/>
    </row>
    <row r="24" spans="1:21" ht="15" customHeight="1">
      <c r="A24" s="51"/>
      <c r="B24" s="285">
        <v>2024</v>
      </c>
      <c r="C24" s="148"/>
      <c r="D24" s="285">
        <v>2024</v>
      </c>
      <c r="E24" s="43"/>
      <c r="H24" s="216"/>
    </row>
    <row r="25" spans="1:21" ht="15" customHeight="1">
      <c r="A25" s="51"/>
      <c r="B25" s="285">
        <v>2025</v>
      </c>
      <c r="C25" s="148"/>
      <c r="D25" s="285">
        <v>2025</v>
      </c>
      <c r="E25" s="43"/>
      <c r="H25" s="216"/>
    </row>
    <row r="26" spans="1:21" ht="8.1" customHeight="1">
      <c r="A26" s="39"/>
      <c r="D26" s="9"/>
      <c r="E26" s="43"/>
      <c r="H26" s="216"/>
    </row>
    <row r="27" spans="1:21">
      <c r="A27" s="41" t="s">
        <v>66</v>
      </c>
      <c r="B27" s="22" t="s">
        <v>27</v>
      </c>
      <c r="C27" s="22" t="s">
        <v>66</v>
      </c>
      <c r="D27" s="22" t="s">
        <v>27</v>
      </c>
      <c r="E27" s="43"/>
      <c r="H27" s="216"/>
    </row>
    <row r="28" spans="1:21" ht="15" customHeight="1">
      <c r="A28" s="51"/>
      <c r="B28" s="285">
        <v>2023</v>
      </c>
      <c r="C28" s="148"/>
      <c r="D28" s="285">
        <v>2023</v>
      </c>
      <c r="E28" s="43"/>
      <c r="H28" s="216"/>
    </row>
    <row r="29" spans="1:21" ht="15" customHeight="1">
      <c r="A29" s="51"/>
      <c r="B29" s="285">
        <v>2024</v>
      </c>
      <c r="C29" s="148"/>
      <c r="D29" s="285">
        <v>2024</v>
      </c>
      <c r="E29" s="43"/>
      <c r="H29" s="216"/>
    </row>
    <row r="30" spans="1:21" ht="15" customHeight="1">
      <c r="A30" s="51"/>
      <c r="B30" s="285">
        <v>2025</v>
      </c>
      <c r="C30" s="148"/>
      <c r="D30" s="285">
        <v>2025</v>
      </c>
      <c r="E30" s="43"/>
      <c r="H30"/>
      <c r="I30"/>
      <c r="J30"/>
      <c r="K30"/>
      <c r="L30"/>
      <c r="M30"/>
      <c r="N30"/>
    </row>
    <row r="31" spans="1:21" ht="15" customHeight="1">
      <c r="A31" s="44"/>
      <c r="E31" s="43"/>
      <c r="H31"/>
      <c r="I31"/>
      <c r="J31"/>
      <c r="K31"/>
      <c r="L31"/>
      <c r="M31"/>
      <c r="N31"/>
    </row>
    <row r="32" spans="1:21" ht="15" customHeight="1">
      <c r="A32" s="40" t="s">
        <v>391</v>
      </c>
      <c r="D32"/>
      <c r="E32" s="247"/>
      <c r="H32"/>
      <c r="I32"/>
      <c r="J32"/>
      <c r="K32"/>
      <c r="L32"/>
      <c r="M32"/>
      <c r="N32"/>
      <c r="U32" s="282" t="s">
        <v>37</v>
      </c>
    </row>
    <row r="33" spans="1:25" ht="15" customHeight="1">
      <c r="A33" s="40" t="s">
        <v>392</v>
      </c>
      <c r="D33"/>
      <c r="E33" s="43"/>
      <c r="H33"/>
      <c r="I33"/>
      <c r="J33"/>
      <c r="K33"/>
      <c r="L33"/>
      <c r="M33"/>
      <c r="N33"/>
    </row>
    <row r="34" spans="1:25" ht="8.1" customHeight="1">
      <c r="A34" s="39"/>
      <c r="E34" s="43"/>
      <c r="H34"/>
      <c r="I34"/>
      <c r="J34"/>
      <c r="K34"/>
      <c r="L34"/>
      <c r="M34"/>
      <c r="N34"/>
    </row>
    <row r="35" spans="1:25">
      <c r="A35" s="41" t="s">
        <v>67</v>
      </c>
      <c r="B35" s="22" t="s">
        <v>27</v>
      </c>
      <c r="C35" s="239" t="s">
        <v>68</v>
      </c>
      <c r="D35" s="22" t="s">
        <v>27</v>
      </c>
      <c r="E35" s="43"/>
      <c r="H35"/>
      <c r="I35"/>
      <c r="J35"/>
      <c r="K35"/>
      <c r="L35"/>
      <c r="M35"/>
      <c r="N35"/>
    </row>
    <row r="36" spans="1:25" ht="15" customHeight="1">
      <c r="A36" s="51"/>
      <c r="B36" s="286">
        <v>2023</v>
      </c>
      <c r="C36" s="111"/>
      <c r="D36" s="285">
        <v>2023</v>
      </c>
      <c r="E36" s="43"/>
      <c r="H36"/>
      <c r="I36"/>
      <c r="J36"/>
      <c r="K36"/>
      <c r="L36"/>
      <c r="M36"/>
      <c r="N36"/>
    </row>
    <row r="37" spans="1:25" ht="15" customHeight="1">
      <c r="A37" s="51"/>
      <c r="B37" s="286">
        <v>2024</v>
      </c>
      <c r="C37" s="111"/>
      <c r="D37" s="285">
        <v>2024</v>
      </c>
      <c r="E37" s="43"/>
      <c r="H37"/>
      <c r="I37"/>
      <c r="J37"/>
      <c r="K37"/>
      <c r="L37"/>
      <c r="M37"/>
      <c r="N37"/>
    </row>
    <row r="38" spans="1:25" ht="15" customHeight="1">
      <c r="A38" s="51"/>
      <c r="B38" s="286">
        <v>2025</v>
      </c>
      <c r="C38" s="111"/>
      <c r="D38" s="285">
        <v>2025</v>
      </c>
      <c r="E38" s="43"/>
      <c r="H38"/>
      <c r="I38"/>
      <c r="J38"/>
      <c r="K38"/>
      <c r="L38"/>
      <c r="M38"/>
      <c r="N38"/>
    </row>
    <row r="39" spans="1:25" ht="15" customHeight="1">
      <c r="A39" s="44"/>
      <c r="E39" s="76"/>
    </row>
    <row r="40" spans="1:25" ht="15" customHeight="1">
      <c r="A40" s="40" t="s">
        <v>393</v>
      </c>
      <c r="D40"/>
      <c r="E40" s="247"/>
      <c r="H40"/>
      <c r="I40"/>
      <c r="U40" s="282" t="s">
        <v>194</v>
      </c>
      <c r="V40" s="282" t="s">
        <v>193</v>
      </c>
      <c r="W40" s="282" t="s">
        <v>195</v>
      </c>
      <c r="X40" s="282" t="s">
        <v>196</v>
      </c>
      <c r="Y40" s="282" t="s">
        <v>197</v>
      </c>
    </row>
    <row r="41" spans="1:25" ht="15" customHeight="1">
      <c r="A41" s="40" t="s">
        <v>69</v>
      </c>
      <c r="D41"/>
      <c r="E41" s="76"/>
      <c r="H41"/>
      <c r="I41"/>
    </row>
    <row r="42" spans="1:25" ht="8.1" customHeight="1">
      <c r="A42" s="39"/>
      <c r="E42" s="76"/>
      <c r="H42"/>
      <c r="I42"/>
    </row>
    <row r="43" spans="1:25" ht="15" customHeight="1">
      <c r="A43" s="36" t="s">
        <v>426</v>
      </c>
      <c r="E43" s="76"/>
      <c r="G43"/>
      <c r="H43"/>
      <c r="I43"/>
      <c r="J43"/>
      <c r="K43"/>
      <c r="L43"/>
    </row>
    <row r="44" spans="1:25" ht="8.1" customHeight="1">
      <c r="A44" s="39"/>
      <c r="E44" s="76"/>
      <c r="G44"/>
      <c r="H44"/>
      <c r="I44"/>
      <c r="J44"/>
      <c r="K44"/>
      <c r="L44"/>
    </row>
    <row r="45" spans="1:25" ht="15" customHeight="1">
      <c r="A45" s="193" t="s">
        <v>61</v>
      </c>
      <c r="C45" s="26" t="s">
        <v>62</v>
      </c>
      <c r="E45" s="43"/>
      <c r="H45"/>
      <c r="I45"/>
    </row>
    <row r="46" spans="1:25" ht="8.1" customHeight="1">
      <c r="A46" s="39"/>
      <c r="E46" s="43"/>
      <c r="H46"/>
      <c r="I46"/>
    </row>
    <row r="47" spans="1:25">
      <c r="A47" s="41" t="s">
        <v>63</v>
      </c>
      <c r="B47" s="22" t="s">
        <v>27</v>
      </c>
      <c r="C47" s="22" t="s">
        <v>63</v>
      </c>
      <c r="D47" s="22" t="s">
        <v>27</v>
      </c>
      <c r="E47" s="43"/>
      <c r="H47"/>
      <c r="I47"/>
    </row>
    <row r="48" spans="1:25" ht="15" customHeight="1">
      <c r="A48" s="51"/>
      <c r="B48" s="285">
        <v>2023</v>
      </c>
      <c r="C48" s="148"/>
      <c r="D48" s="285">
        <v>2023</v>
      </c>
      <c r="E48" s="43"/>
      <c r="H48"/>
      <c r="I48"/>
    </row>
    <row r="49" spans="1:9" ht="15" customHeight="1">
      <c r="A49" s="51"/>
      <c r="B49" s="285">
        <v>2024</v>
      </c>
      <c r="C49" s="148"/>
      <c r="D49" s="285">
        <v>2024</v>
      </c>
      <c r="E49" s="43"/>
      <c r="H49"/>
      <c r="I49"/>
    </row>
    <row r="50" spans="1:9" ht="15" customHeight="1">
      <c r="A50" s="51"/>
      <c r="B50" s="285">
        <v>2025</v>
      </c>
      <c r="C50" s="148"/>
      <c r="D50" s="285">
        <v>2025</v>
      </c>
      <c r="E50" s="43"/>
      <c r="H50"/>
      <c r="I50"/>
    </row>
    <row r="51" spans="1:9" ht="8.1" customHeight="1">
      <c r="A51" s="39"/>
      <c r="D51" s="9"/>
      <c r="E51" s="43"/>
      <c r="H51"/>
      <c r="I51"/>
    </row>
    <row r="52" spans="1:9">
      <c r="A52" s="41" t="s">
        <v>64</v>
      </c>
      <c r="B52" s="22" t="s">
        <v>27</v>
      </c>
      <c r="C52" s="22" t="s">
        <v>65</v>
      </c>
      <c r="D52" s="22" t="s">
        <v>27</v>
      </c>
      <c r="E52" s="43"/>
      <c r="H52"/>
      <c r="I52"/>
    </row>
    <row r="53" spans="1:9" ht="15" customHeight="1">
      <c r="A53" s="51"/>
      <c r="B53" s="285">
        <v>2023</v>
      </c>
      <c r="C53" s="148"/>
      <c r="D53" s="285">
        <v>2023</v>
      </c>
      <c r="E53" s="43"/>
      <c r="H53"/>
      <c r="I53"/>
    </row>
    <row r="54" spans="1:9" ht="15" customHeight="1">
      <c r="A54" s="51"/>
      <c r="B54" s="285">
        <v>2024</v>
      </c>
      <c r="C54" s="148"/>
      <c r="D54" s="285">
        <v>2024</v>
      </c>
      <c r="E54" s="43"/>
      <c r="H54"/>
      <c r="I54"/>
    </row>
    <row r="55" spans="1:9" ht="15" customHeight="1">
      <c r="A55" s="51"/>
      <c r="B55" s="285">
        <v>2025</v>
      </c>
      <c r="C55" s="148"/>
      <c r="D55" s="285">
        <v>2025</v>
      </c>
      <c r="E55" s="43"/>
      <c r="H55"/>
      <c r="I55"/>
    </row>
    <row r="56" spans="1:9" ht="8.1" customHeight="1">
      <c r="A56" s="39"/>
      <c r="D56" s="9"/>
      <c r="E56" s="43"/>
      <c r="H56"/>
      <c r="I56"/>
    </row>
    <row r="57" spans="1:9">
      <c r="A57" s="41" t="s">
        <v>66</v>
      </c>
      <c r="B57" s="22" t="s">
        <v>27</v>
      </c>
      <c r="C57" s="22" t="s">
        <v>66</v>
      </c>
      <c r="D57" s="22" t="s">
        <v>27</v>
      </c>
      <c r="E57" s="43"/>
      <c r="H57"/>
      <c r="I57"/>
    </row>
    <row r="58" spans="1:9" ht="15" customHeight="1">
      <c r="A58" s="51"/>
      <c r="B58" s="285">
        <v>2023</v>
      </c>
      <c r="C58" s="148"/>
      <c r="D58" s="285">
        <v>2023</v>
      </c>
      <c r="E58" s="43"/>
      <c r="H58"/>
      <c r="I58"/>
    </row>
    <row r="59" spans="1:9" ht="15" customHeight="1">
      <c r="A59" s="51"/>
      <c r="B59" s="285">
        <v>2024</v>
      </c>
      <c r="C59" s="148"/>
      <c r="D59" s="285">
        <v>2024</v>
      </c>
      <c r="E59" s="43"/>
      <c r="H59"/>
      <c r="I59"/>
    </row>
    <row r="60" spans="1:9" ht="15" customHeight="1">
      <c r="A60" s="51"/>
      <c r="B60" s="285">
        <v>2025</v>
      </c>
      <c r="C60" s="148"/>
      <c r="D60" s="285">
        <v>2025</v>
      </c>
      <c r="E60" s="43"/>
      <c r="H60"/>
      <c r="I60"/>
    </row>
    <row r="61" spans="1:9" ht="8.1" customHeight="1">
      <c r="A61" s="39"/>
      <c r="D61" s="9"/>
      <c r="E61" s="43"/>
      <c r="H61"/>
      <c r="I61"/>
    </row>
    <row r="62" spans="1:9">
      <c r="A62" s="41" t="s">
        <v>70</v>
      </c>
      <c r="B62" s="22" t="s">
        <v>27</v>
      </c>
      <c r="C62" s="22" t="s">
        <v>70</v>
      </c>
      <c r="D62" s="22" t="s">
        <v>27</v>
      </c>
      <c r="E62" s="43"/>
      <c r="H62"/>
      <c r="I62"/>
    </row>
    <row r="63" spans="1:9" ht="15" customHeight="1">
      <c r="A63" s="51"/>
      <c r="B63" s="285">
        <v>2023</v>
      </c>
      <c r="C63" s="148"/>
      <c r="D63" s="285">
        <v>2023</v>
      </c>
      <c r="E63" s="43"/>
      <c r="H63"/>
      <c r="I63"/>
    </row>
    <row r="64" spans="1:9" ht="15" customHeight="1">
      <c r="A64" s="51"/>
      <c r="B64" s="285">
        <v>2024</v>
      </c>
      <c r="C64" s="148"/>
      <c r="D64" s="285">
        <v>2024</v>
      </c>
      <c r="E64" s="43"/>
      <c r="H64"/>
      <c r="I64"/>
    </row>
    <row r="65" spans="1:25" ht="15" customHeight="1">
      <c r="A65" s="51"/>
      <c r="B65" s="285">
        <v>2025</v>
      </c>
      <c r="C65" s="148"/>
      <c r="D65" s="285">
        <v>2025</v>
      </c>
      <c r="E65" s="43"/>
      <c r="H65"/>
      <c r="I65"/>
    </row>
    <row r="66" spans="1:25" ht="15" customHeight="1">
      <c r="A66" s="44"/>
      <c r="E66" s="43"/>
      <c r="H66"/>
      <c r="I66"/>
    </row>
    <row r="67" spans="1:25" ht="15" customHeight="1">
      <c r="A67" s="40" t="s">
        <v>134</v>
      </c>
      <c r="D67"/>
      <c r="E67" s="247"/>
      <c r="H67"/>
      <c r="I67"/>
      <c r="U67" s="282" t="s">
        <v>194</v>
      </c>
      <c r="V67" s="282" t="s">
        <v>193</v>
      </c>
      <c r="W67" s="282" t="s">
        <v>195</v>
      </c>
      <c r="X67" s="282" t="s">
        <v>196</v>
      </c>
      <c r="Y67" s="282" t="s">
        <v>197</v>
      </c>
    </row>
    <row r="68" spans="1:25" ht="15" customHeight="1">
      <c r="A68" s="40" t="s">
        <v>133</v>
      </c>
      <c r="D68"/>
      <c r="E68" s="43"/>
      <c r="H68"/>
      <c r="I68"/>
    </row>
    <row r="69" spans="1:25" ht="8.1" customHeight="1">
      <c r="A69" s="39"/>
      <c r="E69" s="43"/>
      <c r="H69"/>
      <c r="I69"/>
    </row>
    <row r="70" spans="1:25" ht="15" customHeight="1">
      <c r="A70" s="36" t="s">
        <v>426</v>
      </c>
      <c r="E70" s="76"/>
      <c r="G70"/>
      <c r="H70"/>
      <c r="I70"/>
      <c r="J70"/>
      <c r="K70"/>
      <c r="L70"/>
    </row>
    <row r="71" spans="1:25" ht="8.1" customHeight="1">
      <c r="A71" s="39"/>
      <c r="E71" s="76"/>
      <c r="G71"/>
      <c r="H71"/>
      <c r="I71"/>
      <c r="J71"/>
      <c r="K71"/>
      <c r="L71"/>
    </row>
    <row r="72" spans="1:25" ht="15" customHeight="1">
      <c r="A72" s="193" t="s">
        <v>61</v>
      </c>
      <c r="C72" s="26" t="s">
        <v>62</v>
      </c>
      <c r="E72" s="43"/>
      <c r="H72"/>
      <c r="I72"/>
    </row>
    <row r="73" spans="1:25" ht="8.1" customHeight="1">
      <c r="A73" s="39"/>
      <c r="E73" s="43"/>
      <c r="H73"/>
      <c r="I73"/>
    </row>
    <row r="74" spans="1:25">
      <c r="A74" s="41" t="s">
        <v>63</v>
      </c>
      <c r="B74" s="22" t="s">
        <v>27</v>
      </c>
      <c r="C74" s="22" t="s">
        <v>63</v>
      </c>
      <c r="D74" s="22" t="s">
        <v>27</v>
      </c>
      <c r="E74" s="43"/>
      <c r="H74"/>
      <c r="I74"/>
      <c r="J74"/>
      <c r="K74"/>
      <c r="L74"/>
      <c r="M74"/>
      <c r="N74"/>
      <c r="O74"/>
      <c r="P74"/>
    </row>
    <row r="75" spans="1:25" ht="15" customHeight="1">
      <c r="A75" s="51"/>
      <c r="B75" s="285">
        <v>2023</v>
      </c>
      <c r="C75" s="148"/>
      <c r="D75" s="285">
        <v>2023</v>
      </c>
      <c r="E75" s="43"/>
      <c r="H75"/>
      <c r="I75"/>
      <c r="J75"/>
      <c r="K75"/>
      <c r="L75"/>
      <c r="M75"/>
      <c r="N75"/>
      <c r="O75"/>
      <c r="P75"/>
    </row>
    <row r="76" spans="1:25" ht="15" customHeight="1">
      <c r="A76" s="51"/>
      <c r="B76" s="285">
        <v>2024</v>
      </c>
      <c r="C76" s="148"/>
      <c r="D76" s="285">
        <v>2024</v>
      </c>
      <c r="E76" s="43"/>
      <c r="H76"/>
      <c r="I76"/>
      <c r="J76"/>
      <c r="K76"/>
      <c r="L76"/>
      <c r="M76"/>
      <c r="N76"/>
      <c r="O76"/>
      <c r="P76"/>
    </row>
    <row r="77" spans="1:25" ht="15" customHeight="1">
      <c r="A77" s="51"/>
      <c r="B77" s="285">
        <v>2025</v>
      </c>
      <c r="C77" s="148"/>
      <c r="D77" s="285">
        <v>2025</v>
      </c>
      <c r="E77" s="43"/>
      <c r="H77"/>
      <c r="I77"/>
      <c r="J77"/>
      <c r="K77"/>
      <c r="L77"/>
      <c r="M77"/>
      <c r="N77"/>
      <c r="O77"/>
      <c r="P77"/>
    </row>
    <row r="78" spans="1:25" ht="8.1" customHeight="1">
      <c r="A78" s="39"/>
      <c r="D78" s="9"/>
      <c r="E78" s="43"/>
      <c r="H78"/>
      <c r="I78"/>
      <c r="J78"/>
      <c r="K78"/>
      <c r="L78"/>
      <c r="M78"/>
      <c r="N78"/>
      <c r="O78"/>
      <c r="P78"/>
    </row>
    <row r="79" spans="1:25">
      <c r="A79" s="41" t="s">
        <v>64</v>
      </c>
      <c r="B79" s="22" t="s">
        <v>27</v>
      </c>
      <c r="C79" s="22" t="s">
        <v>65</v>
      </c>
      <c r="D79" s="22" t="s">
        <v>27</v>
      </c>
      <c r="E79" s="43"/>
      <c r="H79"/>
      <c r="I79"/>
      <c r="J79"/>
      <c r="K79"/>
      <c r="L79"/>
      <c r="M79"/>
      <c r="N79"/>
      <c r="O79"/>
      <c r="P79"/>
    </row>
    <row r="80" spans="1:25" ht="15" customHeight="1">
      <c r="A80" s="51"/>
      <c r="B80" s="285">
        <v>2023</v>
      </c>
      <c r="C80" s="148"/>
      <c r="D80" s="285">
        <v>2023</v>
      </c>
      <c r="E80" s="43"/>
      <c r="H80"/>
      <c r="I80"/>
      <c r="J80"/>
      <c r="K80"/>
      <c r="L80"/>
      <c r="M80"/>
      <c r="N80"/>
      <c r="O80"/>
      <c r="P80"/>
    </row>
    <row r="81" spans="1:25" ht="15" customHeight="1">
      <c r="A81" s="51"/>
      <c r="B81" s="285">
        <v>2024</v>
      </c>
      <c r="C81" s="148"/>
      <c r="D81" s="285">
        <v>2024</v>
      </c>
      <c r="E81" s="43"/>
      <c r="H81"/>
      <c r="I81"/>
      <c r="J81"/>
      <c r="K81"/>
      <c r="L81"/>
      <c r="M81"/>
      <c r="N81"/>
      <c r="O81"/>
      <c r="P81"/>
    </row>
    <row r="82" spans="1:25" ht="15" customHeight="1">
      <c r="A82" s="51"/>
      <c r="B82" s="285">
        <v>2025</v>
      </c>
      <c r="C82" s="148"/>
      <c r="D82" s="285">
        <v>2025</v>
      </c>
      <c r="E82" s="43"/>
      <c r="H82"/>
      <c r="I82"/>
      <c r="J82"/>
      <c r="K82"/>
      <c r="L82"/>
      <c r="M82"/>
      <c r="N82"/>
      <c r="O82"/>
      <c r="P82"/>
    </row>
    <row r="83" spans="1:25" ht="8.1" customHeight="1">
      <c r="A83" s="39"/>
      <c r="D83" s="9"/>
      <c r="E83" s="43"/>
      <c r="H83"/>
      <c r="I83"/>
      <c r="J83"/>
      <c r="K83"/>
      <c r="L83"/>
      <c r="M83"/>
      <c r="N83"/>
      <c r="O83"/>
      <c r="P83"/>
    </row>
    <row r="84" spans="1:25">
      <c r="A84" s="41" t="s">
        <v>66</v>
      </c>
      <c r="B84" s="22" t="s">
        <v>27</v>
      </c>
      <c r="C84" s="22" t="s">
        <v>66</v>
      </c>
      <c r="D84" s="22" t="s">
        <v>27</v>
      </c>
      <c r="E84" s="43"/>
      <c r="H84"/>
      <c r="I84"/>
    </row>
    <row r="85" spans="1:25" ht="15" customHeight="1">
      <c r="A85" s="51"/>
      <c r="B85" s="285">
        <v>2023</v>
      </c>
      <c r="C85" s="148"/>
      <c r="D85" s="285">
        <v>2023</v>
      </c>
      <c r="E85" s="43"/>
      <c r="H85"/>
      <c r="I85"/>
    </row>
    <row r="86" spans="1:25" ht="15" customHeight="1">
      <c r="A86" s="51"/>
      <c r="B86" s="285">
        <v>2024</v>
      </c>
      <c r="C86" s="148"/>
      <c r="D86" s="285">
        <v>2024</v>
      </c>
      <c r="E86" s="43"/>
      <c r="H86"/>
      <c r="I86"/>
    </row>
    <row r="87" spans="1:25" ht="15" customHeight="1">
      <c r="A87" s="51"/>
      <c r="B87" s="285">
        <v>2025</v>
      </c>
      <c r="C87" s="148"/>
      <c r="D87" s="285">
        <v>2025</v>
      </c>
      <c r="E87" s="43"/>
      <c r="H87"/>
      <c r="I87"/>
    </row>
    <row r="88" spans="1:25" ht="8.1" customHeight="1">
      <c r="A88" s="39"/>
      <c r="D88" s="9"/>
      <c r="E88" s="43"/>
      <c r="H88"/>
      <c r="I88"/>
    </row>
    <row r="89" spans="1:25">
      <c r="A89" s="41" t="s">
        <v>70</v>
      </c>
      <c r="B89" s="22" t="s">
        <v>27</v>
      </c>
      <c r="C89" s="22" t="s">
        <v>70</v>
      </c>
      <c r="D89" s="22" t="s">
        <v>27</v>
      </c>
      <c r="E89" s="43"/>
      <c r="H89"/>
      <c r="I89"/>
    </row>
    <row r="90" spans="1:25" ht="15" customHeight="1">
      <c r="A90" s="51"/>
      <c r="B90" s="285">
        <v>2023</v>
      </c>
      <c r="C90" s="148"/>
      <c r="D90" s="285">
        <v>2023</v>
      </c>
      <c r="E90" s="43"/>
      <c r="H90"/>
      <c r="I90"/>
    </row>
    <row r="91" spans="1:25" ht="15" customHeight="1">
      <c r="A91" s="51"/>
      <c r="B91" s="285">
        <v>2024</v>
      </c>
      <c r="C91" s="148"/>
      <c r="D91" s="285">
        <v>2024</v>
      </c>
      <c r="E91" s="43"/>
      <c r="H91"/>
      <c r="I91"/>
    </row>
    <row r="92" spans="1:25" ht="15" customHeight="1">
      <c r="A92" s="51"/>
      <c r="B92" s="285">
        <v>2025</v>
      </c>
      <c r="C92" s="148"/>
      <c r="D92" s="285">
        <v>2025</v>
      </c>
      <c r="E92" s="43"/>
      <c r="H92"/>
      <c r="I92"/>
    </row>
    <row r="93" spans="1:25" ht="15" customHeight="1">
      <c r="A93" s="44"/>
      <c r="E93" s="43"/>
      <c r="H93"/>
      <c r="I93"/>
    </row>
    <row r="94" spans="1:25" ht="15" customHeight="1">
      <c r="A94" s="40" t="s">
        <v>71</v>
      </c>
      <c r="D94"/>
      <c r="E94" s="247"/>
      <c r="H94"/>
      <c r="I94"/>
      <c r="U94" s="282" t="s">
        <v>194</v>
      </c>
      <c r="V94" s="282" t="s">
        <v>193</v>
      </c>
      <c r="W94" s="282" t="s">
        <v>195</v>
      </c>
      <c r="X94" s="282" t="s">
        <v>196</v>
      </c>
      <c r="Y94" s="282" t="s">
        <v>197</v>
      </c>
    </row>
    <row r="95" spans="1:25" ht="15" customHeight="1">
      <c r="A95" s="40" t="s">
        <v>72</v>
      </c>
      <c r="D95"/>
      <c r="E95" s="43"/>
      <c r="H95"/>
      <c r="I95"/>
    </row>
    <row r="96" spans="1:25" ht="8.1" customHeight="1">
      <c r="A96" s="39"/>
      <c r="E96" s="43"/>
      <c r="H96"/>
      <c r="I96"/>
    </row>
    <row r="97" spans="1:25" ht="15" customHeight="1">
      <c r="A97" s="36" t="s">
        <v>427</v>
      </c>
      <c r="E97" s="76"/>
      <c r="G97"/>
      <c r="H97"/>
      <c r="I97"/>
      <c r="J97"/>
      <c r="K97"/>
      <c r="L97"/>
    </row>
    <row r="98" spans="1:25" ht="8.1" customHeight="1">
      <c r="A98" s="39"/>
      <c r="E98" s="76"/>
      <c r="G98"/>
      <c r="H98"/>
      <c r="I98"/>
      <c r="J98"/>
      <c r="K98"/>
      <c r="L98"/>
    </row>
    <row r="99" spans="1:25" ht="15" customHeight="1">
      <c r="A99" s="193" t="s">
        <v>61</v>
      </c>
      <c r="C99" s="26" t="s">
        <v>62</v>
      </c>
      <c r="E99" s="43"/>
      <c r="H99"/>
      <c r="I99"/>
    </row>
    <row r="100" spans="1:25" ht="8.1" customHeight="1">
      <c r="A100" s="39"/>
      <c r="E100" s="43"/>
      <c r="H100"/>
      <c r="I100"/>
    </row>
    <row r="101" spans="1:25">
      <c r="A101" s="41" t="s">
        <v>73</v>
      </c>
      <c r="B101" s="22" t="s">
        <v>27</v>
      </c>
      <c r="C101" s="22" t="s">
        <v>73</v>
      </c>
      <c r="D101" s="22" t="s">
        <v>27</v>
      </c>
      <c r="E101" s="43"/>
      <c r="H101"/>
      <c r="I101"/>
    </row>
    <row r="102" spans="1:25" ht="15" customHeight="1">
      <c r="A102" s="51"/>
      <c r="B102" s="285">
        <v>2023</v>
      </c>
      <c r="C102" s="148"/>
      <c r="D102" s="285">
        <v>2023</v>
      </c>
      <c r="E102" s="43"/>
      <c r="H102"/>
      <c r="I102"/>
    </row>
    <row r="103" spans="1:25" ht="15" customHeight="1">
      <c r="A103" s="51"/>
      <c r="B103" s="285">
        <v>2024</v>
      </c>
      <c r="C103" s="148"/>
      <c r="D103" s="285">
        <v>2024</v>
      </c>
      <c r="E103" s="43"/>
      <c r="H103"/>
      <c r="I103"/>
    </row>
    <row r="104" spans="1:25" ht="15" customHeight="1">
      <c r="A104" s="51"/>
      <c r="B104" s="285">
        <v>2025</v>
      </c>
      <c r="C104" s="148"/>
      <c r="D104" s="285">
        <v>2025</v>
      </c>
      <c r="E104" s="43"/>
      <c r="H104"/>
      <c r="I104"/>
    </row>
    <row r="105" spans="1:25" ht="15" customHeight="1">
      <c r="A105" s="44"/>
      <c r="E105" s="43"/>
      <c r="H105"/>
      <c r="I105"/>
    </row>
    <row r="106" spans="1:25" ht="15" customHeight="1">
      <c r="A106" s="40" t="s">
        <v>74</v>
      </c>
      <c r="D106"/>
      <c r="E106" s="247"/>
      <c r="H106"/>
      <c r="I106"/>
      <c r="U106" s="282" t="s">
        <v>194</v>
      </c>
      <c r="V106" s="282" t="s">
        <v>193</v>
      </c>
      <c r="W106" s="282" t="s">
        <v>195</v>
      </c>
      <c r="X106" s="282" t="s">
        <v>196</v>
      </c>
      <c r="Y106" s="282" t="s">
        <v>197</v>
      </c>
    </row>
    <row r="107" spans="1:25" ht="8.1" customHeight="1">
      <c r="A107" s="39"/>
      <c r="D107"/>
      <c r="E107" s="43"/>
      <c r="H107"/>
      <c r="I107"/>
    </row>
    <row r="108" spans="1:25">
      <c r="A108" s="41" t="s">
        <v>75</v>
      </c>
      <c r="B108" s="22" t="s">
        <v>27</v>
      </c>
      <c r="C108" s="22" t="s">
        <v>76</v>
      </c>
      <c r="D108" s="22" t="s">
        <v>27</v>
      </c>
      <c r="E108" s="43"/>
      <c r="H108"/>
      <c r="I108"/>
    </row>
    <row r="109" spans="1:25" ht="15" customHeight="1">
      <c r="A109" s="51"/>
      <c r="B109" s="285">
        <v>2023</v>
      </c>
      <c r="C109" s="148"/>
      <c r="D109" s="285">
        <v>2023</v>
      </c>
      <c r="E109" s="43"/>
      <c r="H109"/>
      <c r="I109"/>
    </row>
    <row r="110" spans="1:25" ht="15" customHeight="1">
      <c r="A110" s="51"/>
      <c r="B110" s="285">
        <v>2024</v>
      </c>
      <c r="C110" s="148"/>
      <c r="D110" s="285">
        <v>2024</v>
      </c>
      <c r="E110" s="43"/>
      <c r="H110"/>
      <c r="I110"/>
    </row>
    <row r="111" spans="1:25" ht="15" customHeight="1">
      <c r="A111" s="51"/>
      <c r="B111" s="285">
        <v>2025</v>
      </c>
      <c r="C111" s="148"/>
      <c r="D111" s="285">
        <v>2025</v>
      </c>
      <c r="E111" s="43"/>
      <c r="H111"/>
      <c r="I111"/>
    </row>
    <row r="112" spans="1:25" ht="8.1" customHeight="1">
      <c r="A112" s="39"/>
      <c r="E112" s="43"/>
      <c r="H112"/>
      <c r="I112"/>
    </row>
    <row r="113" spans="1:12">
      <c r="A113" s="41" t="s">
        <v>77</v>
      </c>
      <c r="B113" s="22" t="s">
        <v>27</v>
      </c>
      <c r="C113" s="22" t="s">
        <v>78</v>
      </c>
      <c r="D113" s="22" t="s">
        <v>27</v>
      </c>
      <c r="E113" s="43"/>
      <c r="H113"/>
      <c r="I113"/>
    </row>
    <row r="114" spans="1:12" ht="15" customHeight="1">
      <c r="A114" s="51"/>
      <c r="B114" s="285">
        <v>2023</v>
      </c>
      <c r="C114" s="148"/>
      <c r="D114" s="285">
        <v>2023</v>
      </c>
      <c r="E114" s="43"/>
      <c r="H114"/>
      <c r="I114"/>
    </row>
    <row r="115" spans="1:12" ht="15" customHeight="1">
      <c r="A115" s="51"/>
      <c r="B115" s="285">
        <v>2024</v>
      </c>
      <c r="C115" s="148"/>
      <c r="D115" s="285">
        <v>2024</v>
      </c>
      <c r="E115" s="43"/>
      <c r="H115"/>
      <c r="I115"/>
    </row>
    <row r="116" spans="1:12" ht="15" customHeight="1">
      <c r="A116" s="51"/>
      <c r="B116" s="285">
        <v>2025</v>
      </c>
      <c r="C116" s="148"/>
      <c r="D116" s="285">
        <v>2025</v>
      </c>
      <c r="E116" s="43"/>
      <c r="H116"/>
      <c r="I116"/>
    </row>
    <row r="117" spans="1:12" ht="8.1" customHeight="1">
      <c r="A117" s="39"/>
      <c r="E117" s="43"/>
      <c r="H117"/>
      <c r="I117"/>
    </row>
    <row r="118" spans="1:12">
      <c r="A118" s="41" t="s">
        <v>79</v>
      </c>
      <c r="B118" s="22" t="s">
        <v>27</v>
      </c>
      <c r="C118" s="16"/>
      <c r="D118" s="16"/>
      <c r="E118" s="43"/>
      <c r="H118"/>
      <c r="I118"/>
    </row>
    <row r="119" spans="1:12" ht="15" customHeight="1">
      <c r="A119" s="51"/>
      <c r="B119" s="285">
        <v>2023</v>
      </c>
      <c r="C119" s="16"/>
      <c r="D119" s="16"/>
      <c r="E119" s="43"/>
      <c r="H119"/>
      <c r="I119"/>
    </row>
    <row r="120" spans="1:12" ht="15" customHeight="1">
      <c r="A120" s="51"/>
      <c r="B120" s="285">
        <v>2024</v>
      </c>
      <c r="C120" s="16"/>
      <c r="D120" s="16"/>
      <c r="E120" s="43"/>
      <c r="H120"/>
      <c r="I120"/>
    </row>
    <row r="121" spans="1:12" ht="15" customHeight="1">
      <c r="A121" s="51"/>
      <c r="B121" s="285">
        <v>2025</v>
      </c>
      <c r="C121" s="16"/>
      <c r="D121" s="16"/>
      <c r="E121" s="43"/>
      <c r="H121"/>
      <c r="I121"/>
    </row>
    <row r="122" spans="1:12" ht="15" customHeight="1">
      <c r="A122" s="194"/>
      <c r="B122" s="84"/>
      <c r="C122" s="84"/>
      <c r="D122" s="85"/>
      <c r="E122" s="86"/>
    </row>
    <row r="123" spans="1:12" ht="15">
      <c r="A123" s="193" t="s">
        <v>185</v>
      </c>
      <c r="E123" s="35"/>
      <c r="H123" s="221"/>
      <c r="I123" s="221"/>
      <c r="J123" s="221"/>
      <c r="K123" s="221"/>
    </row>
    <row r="124" spans="1:12" ht="8.1" customHeight="1">
      <c r="A124" s="39"/>
      <c r="E124" s="35"/>
      <c r="H124" s="216"/>
      <c r="I124" s="217"/>
      <c r="K124" s="217"/>
    </row>
    <row r="125" spans="1:12" ht="15" customHeight="1">
      <c r="A125" s="40" t="s">
        <v>80</v>
      </c>
      <c r="E125" s="247"/>
      <c r="H125" s="216"/>
      <c r="I125" s="217"/>
      <c r="K125" s="217"/>
    </row>
    <row r="126" spans="1:12" ht="8.1" customHeight="1">
      <c r="A126" s="40"/>
      <c r="E126" s="76"/>
      <c r="H126" s="216"/>
      <c r="I126" s="217"/>
      <c r="K126" s="217"/>
    </row>
    <row r="127" spans="1:12" ht="15" customHeight="1">
      <c r="A127" s="36" t="s">
        <v>81</v>
      </c>
      <c r="E127" s="76"/>
      <c r="G127"/>
      <c r="H127"/>
      <c r="I127"/>
      <c r="J127"/>
      <c r="K127"/>
      <c r="L127"/>
    </row>
    <row r="128" spans="1:12" ht="8.1" customHeight="1">
      <c r="A128" s="39"/>
      <c r="E128" s="76"/>
      <c r="G128"/>
      <c r="H128"/>
      <c r="I128"/>
      <c r="J128"/>
      <c r="K128"/>
      <c r="L128"/>
    </row>
    <row r="129" spans="1:12" ht="15" customHeight="1">
      <c r="A129" s="193" t="s">
        <v>61</v>
      </c>
      <c r="C129" s="26" t="s">
        <v>62</v>
      </c>
      <c r="E129" s="76"/>
      <c r="G129"/>
      <c r="H129"/>
      <c r="I129"/>
      <c r="J129"/>
      <c r="K129"/>
      <c r="L129"/>
    </row>
    <row r="130" spans="1:12" ht="8.1" customHeight="1">
      <c r="A130" s="39"/>
      <c r="E130" s="76"/>
      <c r="G130"/>
      <c r="H130"/>
      <c r="I130"/>
      <c r="J130"/>
      <c r="K130"/>
      <c r="L130"/>
    </row>
    <row r="131" spans="1:12">
      <c r="A131" s="41" t="s">
        <v>82</v>
      </c>
      <c r="B131" s="22" t="s">
        <v>27</v>
      </c>
      <c r="C131" s="22" t="s">
        <v>82</v>
      </c>
      <c r="D131" s="22" t="s">
        <v>27</v>
      </c>
      <c r="E131" s="76"/>
      <c r="G131"/>
      <c r="H131"/>
      <c r="I131"/>
      <c r="J131"/>
      <c r="K131"/>
      <c r="L131"/>
    </row>
    <row r="132" spans="1:12" ht="15" customHeight="1">
      <c r="A132" s="49"/>
      <c r="B132" s="285">
        <v>2023</v>
      </c>
      <c r="C132" s="17"/>
      <c r="D132" s="285">
        <v>2023</v>
      </c>
      <c r="E132" s="76"/>
      <c r="G132"/>
      <c r="H132"/>
      <c r="I132"/>
      <c r="J132"/>
      <c r="K132"/>
      <c r="L132"/>
    </row>
    <row r="133" spans="1:12" ht="15" customHeight="1">
      <c r="A133" s="49"/>
      <c r="B133" s="285">
        <v>2024</v>
      </c>
      <c r="C133" s="17"/>
      <c r="D133" s="285">
        <v>2024</v>
      </c>
      <c r="E133" s="76"/>
      <c r="G133"/>
      <c r="H133"/>
      <c r="I133"/>
      <c r="J133"/>
      <c r="K133"/>
      <c r="L133"/>
    </row>
    <row r="134" spans="1:12" ht="15" customHeight="1">
      <c r="A134" s="49"/>
      <c r="B134" s="285">
        <v>2025</v>
      </c>
      <c r="C134" s="17"/>
      <c r="D134" s="285">
        <v>2025</v>
      </c>
      <c r="E134" s="76"/>
      <c r="G134"/>
      <c r="H134"/>
      <c r="I134"/>
      <c r="J134"/>
      <c r="K134"/>
      <c r="L134"/>
    </row>
    <row r="135" spans="1:12" ht="8.1" customHeight="1">
      <c r="A135" s="39"/>
      <c r="D135" s="9"/>
      <c r="E135" s="76"/>
      <c r="G135"/>
      <c r="H135"/>
      <c r="I135"/>
      <c r="J135"/>
      <c r="K135"/>
      <c r="L135"/>
    </row>
    <row r="136" spans="1:12" ht="15" customHeight="1">
      <c r="A136" s="40" t="s">
        <v>83</v>
      </c>
      <c r="E136" s="247"/>
      <c r="G136"/>
      <c r="H136"/>
      <c r="I136"/>
      <c r="J136"/>
      <c r="K136"/>
      <c r="L136"/>
    </row>
    <row r="137" spans="1:12" ht="8.1" customHeight="1">
      <c r="A137" s="39"/>
      <c r="C137" s="16"/>
      <c r="D137" s="16"/>
      <c r="E137" s="76"/>
      <c r="G137"/>
      <c r="H137"/>
      <c r="I137"/>
      <c r="J137"/>
      <c r="K137"/>
      <c r="L137"/>
    </row>
    <row r="138" spans="1:12" ht="15" customHeight="1">
      <c r="A138" s="36" t="s">
        <v>81</v>
      </c>
      <c r="E138" s="76"/>
      <c r="G138"/>
      <c r="H138"/>
      <c r="I138"/>
      <c r="J138"/>
      <c r="K138"/>
      <c r="L138"/>
    </row>
    <row r="139" spans="1:12" ht="8.1" customHeight="1">
      <c r="A139" s="39"/>
      <c r="E139" s="76"/>
    </row>
    <row r="140" spans="1:12">
      <c r="A140" s="41" t="s">
        <v>82</v>
      </c>
      <c r="B140" s="22" t="s">
        <v>27</v>
      </c>
      <c r="C140" s="16"/>
      <c r="D140" s="16"/>
      <c r="E140" s="76"/>
      <c r="K140"/>
      <c r="L140"/>
    </row>
    <row r="141" spans="1:12" ht="15" customHeight="1">
      <c r="A141" s="49"/>
      <c r="B141" s="285">
        <v>2023</v>
      </c>
      <c r="C141" s="16"/>
      <c r="D141" s="16"/>
      <c r="E141" s="76"/>
      <c r="K141"/>
      <c r="L141"/>
    </row>
    <row r="142" spans="1:12" ht="15" customHeight="1">
      <c r="A142" s="49"/>
      <c r="B142" s="285">
        <v>2024</v>
      </c>
      <c r="C142" s="16"/>
      <c r="D142" s="16"/>
      <c r="E142" s="76"/>
      <c r="K142"/>
      <c r="L142"/>
    </row>
    <row r="143" spans="1:12" ht="15" customHeight="1">
      <c r="A143" s="49"/>
      <c r="B143" s="285">
        <v>2025</v>
      </c>
      <c r="C143" s="16"/>
      <c r="D143" s="16"/>
      <c r="E143" s="76"/>
      <c r="K143"/>
      <c r="L143"/>
    </row>
    <row r="144" spans="1:12" ht="8.1" customHeight="1">
      <c r="A144" s="39"/>
      <c r="D144" s="9"/>
      <c r="E144" s="76"/>
      <c r="K144"/>
      <c r="L144"/>
    </row>
    <row r="145" spans="1:12" ht="15" customHeight="1">
      <c r="A145" s="40" t="s">
        <v>300</v>
      </c>
      <c r="E145" s="247"/>
      <c r="K145"/>
      <c r="L145"/>
    </row>
    <row r="146" spans="1:12" ht="8.1" customHeight="1">
      <c r="A146" s="39"/>
      <c r="C146" s="16"/>
      <c r="D146" s="16"/>
      <c r="E146" s="76"/>
      <c r="K146"/>
      <c r="L146"/>
    </row>
    <row r="147" spans="1:12" ht="15" customHeight="1">
      <c r="A147" s="36" t="s">
        <v>81</v>
      </c>
      <c r="E147" s="76"/>
      <c r="K147"/>
      <c r="L147"/>
    </row>
    <row r="148" spans="1:12" ht="8.1" customHeight="1">
      <c r="A148" s="39"/>
      <c r="E148" s="76"/>
      <c r="K148"/>
      <c r="L148"/>
    </row>
    <row r="149" spans="1:12">
      <c r="A149" s="41" t="s">
        <v>82</v>
      </c>
      <c r="B149" s="22" t="s">
        <v>27</v>
      </c>
      <c r="C149" s="16"/>
      <c r="D149" s="16"/>
      <c r="E149" s="76"/>
      <c r="K149"/>
      <c r="L149"/>
    </row>
    <row r="150" spans="1:12" ht="15" customHeight="1">
      <c r="A150" s="49"/>
      <c r="B150" s="285">
        <v>2023</v>
      </c>
      <c r="C150" s="16"/>
      <c r="D150" s="16"/>
      <c r="E150" s="76"/>
      <c r="K150"/>
      <c r="L150"/>
    </row>
    <row r="151" spans="1:12" ht="15" customHeight="1">
      <c r="A151" s="49"/>
      <c r="B151" s="285">
        <v>2024</v>
      </c>
      <c r="C151" s="16"/>
      <c r="D151" s="16"/>
      <c r="E151" s="76"/>
    </row>
    <row r="152" spans="1:12" ht="15" customHeight="1">
      <c r="A152" s="49"/>
      <c r="B152" s="285">
        <v>2025</v>
      </c>
      <c r="C152" s="16"/>
      <c r="D152" s="16"/>
      <c r="E152" s="76"/>
    </row>
    <row r="153" spans="1:12" ht="15" customHeight="1">
      <c r="A153" s="195"/>
      <c r="B153" s="302"/>
      <c r="C153" s="72"/>
      <c r="D153" s="302"/>
      <c r="E153" s="79"/>
    </row>
    <row r="154" spans="1:12" ht="15">
      <c r="A154" s="193" t="s">
        <v>153</v>
      </c>
      <c r="E154" s="35"/>
    </row>
    <row r="155" spans="1:12" ht="8.1" customHeight="1">
      <c r="A155" s="39"/>
      <c r="E155" s="35"/>
    </row>
    <row r="156" spans="1:12" ht="15" customHeight="1">
      <c r="A156" s="40" t="s">
        <v>441</v>
      </c>
      <c r="E156" s="247"/>
    </row>
    <row r="157" spans="1:12" ht="8.1" customHeight="1">
      <c r="A157" s="40"/>
      <c r="E157" s="76"/>
    </row>
    <row r="158" spans="1:12">
      <c r="A158" s="41" t="s">
        <v>404</v>
      </c>
      <c r="B158" s="22" t="s">
        <v>27</v>
      </c>
      <c r="C158" s="22" t="s">
        <v>431</v>
      </c>
      <c r="D158" s="22" t="s">
        <v>27</v>
      </c>
      <c r="E158" s="76"/>
    </row>
    <row r="159" spans="1:12" ht="15" customHeight="1">
      <c r="A159" s="49"/>
      <c r="B159" s="285">
        <v>2023</v>
      </c>
      <c r="C159" s="243"/>
      <c r="D159" s="285">
        <v>2023</v>
      </c>
      <c r="E159" s="76"/>
    </row>
    <row r="160" spans="1:12" ht="15" customHeight="1">
      <c r="A160" s="49"/>
      <c r="B160" s="285">
        <v>2024</v>
      </c>
      <c r="C160" s="243"/>
      <c r="D160" s="285">
        <v>2024</v>
      </c>
      <c r="E160" s="76"/>
    </row>
    <row r="161" spans="1:22" ht="15" customHeight="1">
      <c r="A161" s="49"/>
      <c r="B161" s="285">
        <v>2025</v>
      </c>
      <c r="C161" s="243"/>
      <c r="D161" s="285">
        <v>2025</v>
      </c>
      <c r="E161" s="76"/>
    </row>
    <row r="162" spans="1:22" ht="8.1" customHeight="1">
      <c r="A162" s="39"/>
      <c r="D162" s="9"/>
      <c r="E162" s="76"/>
    </row>
    <row r="163" spans="1:22">
      <c r="A163" s="41" t="s">
        <v>433</v>
      </c>
      <c r="B163" s="22" t="s">
        <v>27</v>
      </c>
      <c r="D163" s="22"/>
      <c r="E163" s="76"/>
    </row>
    <row r="164" spans="1:22" ht="15" customHeight="1">
      <c r="A164" s="49"/>
      <c r="B164" s="285">
        <v>2023</v>
      </c>
      <c r="C164" s="22"/>
      <c r="D164" s="22"/>
      <c r="E164" s="76"/>
    </row>
    <row r="165" spans="1:22" ht="15" customHeight="1">
      <c r="A165" s="49"/>
      <c r="B165" s="285">
        <v>2024</v>
      </c>
      <c r="C165" s="22"/>
      <c r="D165" s="22"/>
      <c r="E165" s="76"/>
    </row>
    <row r="166" spans="1:22" ht="15" customHeight="1">
      <c r="A166" s="49"/>
      <c r="B166" s="285">
        <v>2025</v>
      </c>
      <c r="C166" s="22"/>
      <c r="D166" s="22"/>
      <c r="E166" s="76"/>
    </row>
    <row r="167" spans="1:22" ht="15" customHeight="1">
      <c r="A167" s="241" t="s">
        <v>405</v>
      </c>
      <c r="B167" s="303"/>
      <c r="C167" s="22"/>
      <c r="D167" s="22"/>
      <c r="E167" s="76"/>
    </row>
    <row r="168" spans="1:22" ht="15" customHeight="1">
      <c r="A168" s="195"/>
      <c r="B168" s="302"/>
      <c r="C168" s="72"/>
      <c r="D168" s="302"/>
      <c r="E168" s="79"/>
    </row>
    <row r="169" spans="1:22" ht="15">
      <c r="A169" s="193" t="s">
        <v>84</v>
      </c>
      <c r="E169" s="247"/>
      <c r="H169"/>
    </row>
    <row r="170" spans="1:22" ht="8.1" customHeight="1">
      <c r="A170" s="39"/>
      <c r="E170" s="35"/>
      <c r="H170"/>
    </row>
    <row r="171" spans="1:22" ht="15" customHeight="1">
      <c r="A171" s="40" t="s">
        <v>362</v>
      </c>
      <c r="E171" s="76"/>
      <c r="H171"/>
    </row>
    <row r="172" spans="1:22" ht="15" customHeight="1">
      <c r="A172" s="40" t="s">
        <v>132</v>
      </c>
      <c r="E172" s="76"/>
      <c r="H172"/>
    </row>
    <row r="173" spans="1:22" ht="8.1" customHeight="1">
      <c r="A173" s="39"/>
      <c r="E173" s="76"/>
      <c r="H173"/>
    </row>
    <row r="174" spans="1:22">
      <c r="A174" s="41" t="s">
        <v>226</v>
      </c>
      <c r="C174" s="16"/>
      <c r="D174" s="16"/>
      <c r="E174" s="50"/>
      <c r="H174"/>
    </row>
    <row r="175" spans="1:22" ht="15" customHeight="1">
      <c r="A175" s="42"/>
      <c r="B175" s="16"/>
      <c r="C175" s="16"/>
      <c r="D175" s="16"/>
      <c r="E175" s="50"/>
      <c r="G175" s="16"/>
      <c r="H175"/>
      <c r="K175" s="16"/>
      <c r="L175" s="16"/>
      <c r="M175" s="16"/>
      <c r="N175" s="16"/>
      <c r="O175" s="16"/>
      <c r="P175" s="16"/>
      <c r="Q175" s="16"/>
      <c r="R175" s="16"/>
      <c r="S175" s="16"/>
      <c r="T175" s="16"/>
      <c r="U175" s="16"/>
      <c r="V175" s="16"/>
    </row>
    <row r="176" spans="1:22" ht="15" customHeight="1">
      <c r="A176" s="46"/>
      <c r="B176" s="303"/>
      <c r="C176" s="15"/>
      <c r="D176" s="303"/>
      <c r="E176" s="76"/>
      <c r="H176"/>
    </row>
    <row r="177" spans="1:22" ht="15" customHeight="1">
      <c r="A177" s="40" t="s">
        <v>135</v>
      </c>
      <c r="E177" s="76"/>
      <c r="H177"/>
    </row>
    <row r="178" spans="1:22" ht="15" customHeight="1">
      <c r="A178" s="40" t="s">
        <v>136</v>
      </c>
      <c r="E178" s="76"/>
      <c r="H178"/>
    </row>
    <row r="179" spans="1:22" ht="8.1" customHeight="1">
      <c r="A179" s="39"/>
      <c r="E179" s="76"/>
      <c r="H179"/>
    </row>
    <row r="180" spans="1:22">
      <c r="A180" s="41" t="s">
        <v>85</v>
      </c>
      <c r="C180" s="16"/>
      <c r="D180" s="16"/>
      <c r="E180" s="50"/>
      <c r="H180"/>
    </row>
    <row r="181" spans="1:22" ht="15" customHeight="1">
      <c r="A181" s="196"/>
      <c r="B181" s="16"/>
      <c r="C181" s="16"/>
      <c r="D181" s="16"/>
      <c r="E181" s="50"/>
      <c r="G181" s="16"/>
      <c r="H181"/>
      <c r="I181" s="16"/>
      <c r="J181" s="16"/>
      <c r="K181" s="16"/>
      <c r="L181" s="16"/>
      <c r="M181" s="16"/>
      <c r="N181" s="16"/>
      <c r="O181" s="16"/>
      <c r="P181" s="16"/>
      <c r="Q181" s="16"/>
      <c r="R181" s="16"/>
      <c r="S181" s="16"/>
      <c r="T181" s="16"/>
      <c r="U181" s="16"/>
      <c r="V181" s="16"/>
    </row>
    <row r="182" spans="1:22" ht="15" customHeight="1">
      <c r="A182" s="46"/>
      <c r="B182" s="303"/>
      <c r="C182" s="15"/>
      <c r="D182" s="303"/>
      <c r="E182" s="76"/>
      <c r="H182"/>
    </row>
    <row r="183" spans="1:22" ht="8.1" customHeight="1">
      <c r="A183" s="195"/>
      <c r="B183" s="302"/>
      <c r="C183" s="72"/>
      <c r="D183" s="302"/>
      <c r="E183" s="79"/>
      <c r="H183"/>
    </row>
    <row r="184" spans="1:22" ht="15">
      <c r="A184" s="193" t="s">
        <v>86</v>
      </c>
      <c r="E184" s="35"/>
      <c r="H184"/>
    </row>
    <row r="185" spans="1:22" ht="8.1" customHeight="1">
      <c r="A185" s="39"/>
      <c r="E185" s="35"/>
      <c r="H185"/>
    </row>
    <row r="186" spans="1:22" ht="15" customHeight="1">
      <c r="A186" s="40" t="s">
        <v>221</v>
      </c>
      <c r="E186" s="76"/>
      <c r="H186"/>
    </row>
    <row r="187" spans="1:22" ht="8.1" customHeight="1">
      <c r="A187" s="39"/>
      <c r="E187" s="76"/>
      <c r="H187"/>
    </row>
    <row r="188" spans="1:22" ht="15" customHeight="1">
      <c r="A188" s="52" t="s">
        <v>89</v>
      </c>
      <c r="E188" s="76"/>
      <c r="H188"/>
    </row>
    <row r="189" spans="1:22" ht="8.1" customHeight="1">
      <c r="A189" s="52"/>
      <c r="E189" s="76"/>
      <c r="H189"/>
    </row>
    <row r="190" spans="1:22" ht="15" customHeight="1">
      <c r="A190" s="36" t="s">
        <v>87</v>
      </c>
      <c r="E190" s="76"/>
      <c r="H190"/>
    </row>
    <row r="191" spans="1:22" ht="15" customHeight="1">
      <c r="A191" s="36" t="s">
        <v>88</v>
      </c>
      <c r="E191" s="76"/>
      <c r="H191"/>
    </row>
    <row r="192" spans="1:22" ht="8.1" customHeight="1">
      <c r="A192" s="36"/>
      <c r="E192" s="76"/>
      <c r="H192"/>
    </row>
    <row r="193" spans="1:31" ht="15" customHeight="1">
      <c r="A193" s="41" t="s">
        <v>25</v>
      </c>
      <c r="E193" s="76"/>
      <c r="H193"/>
    </row>
    <row r="194" spans="1:31" ht="20.25" customHeight="1">
      <c r="A194" s="39"/>
      <c r="E194" s="76"/>
      <c r="H194"/>
      <c r="I194"/>
      <c r="J194"/>
      <c r="K194"/>
      <c r="L194"/>
      <c r="M194"/>
      <c r="N194"/>
      <c r="O194"/>
      <c r="AD194" s="282">
        <v>1</v>
      </c>
      <c r="AE194" s="282">
        <f>IF(AD194=1,0,IF(AD194=2,1, IF(AD194=3,2, IF(AD194=4,3,IF(AD194=5,4,IF(AD194=6,5))))))</f>
        <v>0</v>
      </c>
    </row>
    <row r="195" spans="1:31" ht="15" customHeight="1">
      <c r="A195" s="39"/>
      <c r="E195" s="76"/>
      <c r="H195"/>
      <c r="I195"/>
      <c r="J195"/>
      <c r="K195"/>
      <c r="L195"/>
      <c r="M195"/>
      <c r="N195"/>
      <c r="O195"/>
    </row>
    <row r="196" spans="1:31" ht="15" customHeight="1">
      <c r="A196" s="41" t="s">
        <v>32</v>
      </c>
      <c r="E196" s="76"/>
      <c r="H196"/>
    </row>
    <row r="197" spans="1:31" ht="105.75" customHeight="1">
      <c r="A197" s="388"/>
      <c r="B197" s="335"/>
      <c r="C197" s="335"/>
      <c r="D197" s="336"/>
      <c r="E197" s="43"/>
      <c r="H197"/>
    </row>
    <row r="198" spans="1:31" ht="8.1" customHeight="1">
      <c r="A198" s="39"/>
      <c r="E198" s="76"/>
      <c r="H198"/>
    </row>
    <row r="199" spans="1:31" ht="15" customHeight="1">
      <c r="A199" s="52" t="s">
        <v>90</v>
      </c>
      <c r="E199" s="76"/>
      <c r="H199"/>
    </row>
    <row r="200" spans="1:31" ht="8.1" customHeight="1">
      <c r="A200" s="52"/>
      <c r="E200" s="76"/>
      <c r="H200"/>
    </row>
    <row r="201" spans="1:31" ht="15" customHeight="1">
      <c r="A201" s="36" t="s">
        <v>87</v>
      </c>
      <c r="E201" s="76"/>
      <c r="H201"/>
    </row>
    <row r="202" spans="1:31" ht="15" customHeight="1">
      <c r="A202" s="36" t="s">
        <v>88</v>
      </c>
      <c r="E202" s="76"/>
      <c r="H202"/>
    </row>
    <row r="203" spans="1:31" ht="8.1" customHeight="1">
      <c r="A203" s="36"/>
      <c r="E203" s="76"/>
      <c r="H203"/>
    </row>
    <row r="204" spans="1:31" ht="15" customHeight="1">
      <c r="A204" s="41" t="s">
        <v>25</v>
      </c>
      <c r="E204" s="76"/>
      <c r="H204"/>
    </row>
    <row r="205" spans="1:31" ht="20.25" customHeight="1">
      <c r="A205" s="39"/>
      <c r="E205" s="76"/>
      <c r="H205"/>
      <c r="AD205" s="282">
        <v>1</v>
      </c>
      <c r="AE205" s="282">
        <f>IF(AD205=1,0,IF(AD205=2,1, IF(AD205=3,2, IF(AD205=4,3,IF(AD205=5,4,IF(AD205=6,5))))))</f>
        <v>0</v>
      </c>
    </row>
    <row r="206" spans="1:31" ht="15" customHeight="1">
      <c r="A206" s="39"/>
      <c r="E206" s="76"/>
      <c r="H206"/>
    </row>
    <row r="207" spans="1:31" ht="15" customHeight="1">
      <c r="A207" s="41" t="s">
        <v>32</v>
      </c>
      <c r="E207" s="76"/>
      <c r="H207"/>
    </row>
    <row r="208" spans="1:31" ht="105.75" customHeight="1">
      <c r="A208" s="388"/>
      <c r="B208" s="335"/>
      <c r="C208" s="335"/>
      <c r="D208" s="336"/>
      <c r="E208" s="43"/>
      <c r="H208"/>
    </row>
    <row r="209" spans="1:31" ht="8.1" customHeight="1">
      <c r="A209" s="39"/>
      <c r="E209" s="76"/>
      <c r="H209"/>
    </row>
    <row r="210" spans="1:31" ht="15" customHeight="1">
      <c r="A210" s="52" t="s">
        <v>137</v>
      </c>
      <c r="E210" s="76"/>
      <c r="H210"/>
    </row>
    <row r="211" spans="1:31" ht="15" customHeight="1">
      <c r="A211" s="52" t="s">
        <v>138</v>
      </c>
      <c r="E211" s="76"/>
      <c r="H211"/>
    </row>
    <row r="212" spans="1:31" ht="8.1" customHeight="1">
      <c r="A212" s="52"/>
      <c r="E212" s="76"/>
      <c r="H212"/>
    </row>
    <row r="213" spans="1:31" ht="15" customHeight="1">
      <c r="A213" s="36" t="s">
        <v>87</v>
      </c>
      <c r="E213" s="76"/>
      <c r="H213"/>
    </row>
    <row r="214" spans="1:31" ht="15" customHeight="1">
      <c r="A214" s="36" t="s">
        <v>88</v>
      </c>
      <c r="E214" s="76"/>
      <c r="H214"/>
    </row>
    <row r="215" spans="1:31" ht="8.1" customHeight="1">
      <c r="A215" s="36"/>
      <c r="E215" s="76"/>
      <c r="H215"/>
    </row>
    <row r="216" spans="1:31" ht="15" customHeight="1">
      <c r="A216" s="41" t="s">
        <v>25</v>
      </c>
      <c r="E216" s="76"/>
      <c r="H216"/>
    </row>
    <row r="217" spans="1:31" ht="20.25" customHeight="1">
      <c r="A217" s="39"/>
      <c r="E217" s="76"/>
      <c r="H217"/>
      <c r="AD217" s="282">
        <v>1</v>
      </c>
      <c r="AE217" s="282">
        <f>IF(AD217=1,0,IF(AD217=2,1, IF(AD217=3,2, IF(AD217=4,3,IF(AD217=5,4,IF(AD217=6,5))))))</f>
        <v>0</v>
      </c>
    </row>
    <row r="218" spans="1:31" ht="15" customHeight="1">
      <c r="A218" s="39"/>
      <c r="E218" s="76"/>
      <c r="H218"/>
    </row>
    <row r="219" spans="1:31" ht="15" customHeight="1">
      <c r="A219" s="41" t="s">
        <v>32</v>
      </c>
      <c r="E219" s="76"/>
      <c r="H219"/>
    </row>
    <row r="220" spans="1:31" ht="105.75" customHeight="1">
      <c r="A220" s="388"/>
      <c r="B220" s="335"/>
      <c r="C220" s="335"/>
      <c r="D220" s="336"/>
      <c r="E220" s="43"/>
      <c r="H220"/>
    </row>
    <row r="221" spans="1:31" ht="8.1" customHeight="1">
      <c r="A221" s="39"/>
      <c r="E221" s="76"/>
      <c r="H221"/>
    </row>
    <row r="222" spans="1:31" ht="15" customHeight="1">
      <c r="A222" s="52" t="s">
        <v>91</v>
      </c>
      <c r="E222" s="76"/>
      <c r="H222"/>
    </row>
    <row r="223" spans="1:31" ht="8.1" customHeight="1">
      <c r="A223" s="52"/>
      <c r="E223" s="76"/>
      <c r="H223"/>
    </row>
    <row r="224" spans="1:31" ht="15" customHeight="1">
      <c r="A224" s="36" t="s">
        <v>87</v>
      </c>
      <c r="E224" s="76"/>
      <c r="H224"/>
    </row>
    <row r="225" spans="1:31" ht="15" customHeight="1">
      <c r="A225" s="36" t="s">
        <v>88</v>
      </c>
      <c r="E225" s="76"/>
      <c r="H225"/>
    </row>
    <row r="226" spans="1:31" ht="8.1" customHeight="1">
      <c r="A226" s="36"/>
      <c r="E226" s="76"/>
      <c r="H226"/>
    </row>
    <row r="227" spans="1:31" ht="15" customHeight="1">
      <c r="A227" s="41" t="s">
        <v>25</v>
      </c>
      <c r="E227" s="76"/>
      <c r="H227"/>
    </row>
    <row r="228" spans="1:31" ht="20.25" customHeight="1">
      <c r="A228" s="39"/>
      <c r="E228" s="76"/>
      <c r="H228"/>
      <c r="AD228" s="282">
        <v>1</v>
      </c>
      <c r="AE228" s="282">
        <f>IF(AD228=1,0,IF(AD228=2,1, IF(AD228=3,2, IF(AD228=4,3,IF(AD228=5,4,IF(AD228=6,5))))))</f>
        <v>0</v>
      </c>
    </row>
    <row r="229" spans="1:31" ht="15" customHeight="1">
      <c r="A229" s="39"/>
      <c r="E229" s="76"/>
      <c r="H229"/>
    </row>
    <row r="230" spans="1:31" ht="15" customHeight="1">
      <c r="A230" s="41" t="s">
        <v>32</v>
      </c>
      <c r="E230" s="76"/>
      <c r="H230"/>
    </row>
    <row r="231" spans="1:31" ht="105.75" customHeight="1">
      <c r="A231" s="388"/>
      <c r="B231" s="335"/>
      <c r="C231" s="335"/>
      <c r="D231" s="336"/>
      <c r="E231" s="43"/>
      <c r="H231"/>
    </row>
    <row r="232" spans="1:31" ht="8.1" customHeight="1">
      <c r="A232" s="39"/>
      <c r="E232" s="76"/>
      <c r="H232"/>
    </row>
    <row r="233" spans="1:31" ht="15" customHeight="1">
      <c r="A233" s="52" t="s">
        <v>92</v>
      </c>
      <c r="E233" s="76"/>
      <c r="H233"/>
    </row>
    <row r="234" spans="1:31" ht="8.1" customHeight="1">
      <c r="A234" s="52"/>
      <c r="E234" s="76"/>
      <c r="H234"/>
    </row>
    <row r="235" spans="1:31" ht="15" customHeight="1">
      <c r="A235" s="36" t="s">
        <v>87</v>
      </c>
      <c r="E235" s="76"/>
      <c r="H235"/>
    </row>
    <row r="236" spans="1:31" ht="15" customHeight="1">
      <c r="A236" s="36" t="s">
        <v>88</v>
      </c>
      <c r="E236" s="76"/>
      <c r="H236"/>
    </row>
    <row r="237" spans="1:31" ht="8.1" customHeight="1">
      <c r="A237" s="36"/>
      <c r="E237" s="76"/>
      <c r="H237"/>
    </row>
    <row r="238" spans="1:31" ht="15" customHeight="1">
      <c r="A238" s="41" t="s">
        <v>25</v>
      </c>
      <c r="E238" s="76"/>
      <c r="H238"/>
    </row>
    <row r="239" spans="1:31" ht="20.25" customHeight="1">
      <c r="A239" s="39"/>
      <c r="E239" s="76"/>
      <c r="H239"/>
      <c r="AD239" s="282">
        <v>1</v>
      </c>
      <c r="AE239" s="282">
        <f>IF(AD239=1,0,IF(AD239=2,1, IF(AD239=3,2, IF(AD239=4,3,IF(AD239=5,4,IF(AD239=6,5))))))</f>
        <v>0</v>
      </c>
    </row>
    <row r="240" spans="1:31" ht="15" customHeight="1">
      <c r="A240" s="39"/>
      <c r="E240" s="76"/>
      <c r="H240"/>
    </row>
    <row r="241" spans="1:31" ht="15" customHeight="1">
      <c r="A241" s="41" t="s">
        <v>32</v>
      </c>
      <c r="E241" s="76"/>
      <c r="H241"/>
    </row>
    <row r="242" spans="1:31" ht="105.75" customHeight="1">
      <c r="A242" s="388"/>
      <c r="B242" s="335"/>
      <c r="C242" s="335"/>
      <c r="D242" s="336"/>
      <c r="E242" s="43"/>
      <c r="H242"/>
    </row>
    <row r="243" spans="1:31" ht="8.1" customHeight="1">
      <c r="A243" s="39"/>
      <c r="E243" s="76"/>
      <c r="H243"/>
    </row>
    <row r="244" spans="1:31" ht="15" customHeight="1">
      <c r="A244" s="52" t="s">
        <v>139</v>
      </c>
      <c r="E244" s="76"/>
      <c r="H244"/>
    </row>
    <row r="245" spans="1:31" ht="15" customHeight="1">
      <c r="A245" s="52" t="s">
        <v>140</v>
      </c>
      <c r="E245" s="76"/>
      <c r="H245"/>
    </row>
    <row r="246" spans="1:31" ht="8.1" customHeight="1">
      <c r="A246" s="52"/>
      <c r="E246" s="76"/>
      <c r="H246"/>
    </row>
    <row r="247" spans="1:31" ht="15" customHeight="1">
      <c r="A247" s="36" t="s">
        <v>87</v>
      </c>
      <c r="E247" s="76"/>
      <c r="H247"/>
    </row>
    <row r="248" spans="1:31" ht="15" customHeight="1">
      <c r="A248" s="36" t="s">
        <v>88</v>
      </c>
      <c r="E248" s="76"/>
      <c r="H248"/>
    </row>
    <row r="249" spans="1:31" ht="8.1" customHeight="1">
      <c r="A249" s="36"/>
      <c r="E249" s="76"/>
      <c r="H249"/>
    </row>
    <row r="250" spans="1:31" ht="15" customHeight="1">
      <c r="A250" s="41" t="s">
        <v>25</v>
      </c>
      <c r="E250" s="76"/>
      <c r="H250"/>
    </row>
    <row r="251" spans="1:31" ht="20.25" customHeight="1">
      <c r="A251" s="39"/>
      <c r="E251" s="76"/>
      <c r="H251"/>
      <c r="AD251" s="282">
        <v>1</v>
      </c>
      <c r="AE251" s="282">
        <f>IF(AD251=1,0,IF(AD251=2,1, IF(AD251=3,2, IF(AD251=4,3,IF(AD251=5,4,IF(AD251=6,5))))))</f>
        <v>0</v>
      </c>
    </row>
    <row r="252" spans="1:31" ht="15" customHeight="1">
      <c r="A252" s="39"/>
      <c r="E252" s="76"/>
      <c r="H252"/>
    </row>
    <row r="253" spans="1:31" ht="15" customHeight="1">
      <c r="A253" s="41" t="s">
        <v>32</v>
      </c>
      <c r="E253" s="76"/>
      <c r="H253"/>
    </row>
    <row r="254" spans="1:31" ht="105.75" customHeight="1">
      <c r="A254" s="388"/>
      <c r="B254" s="335"/>
      <c r="C254" s="335"/>
      <c r="D254" s="336"/>
      <c r="E254" s="43"/>
      <c r="H254"/>
    </row>
    <row r="255" spans="1:31" ht="8.1" customHeight="1">
      <c r="A255" s="39"/>
      <c r="E255" s="76"/>
      <c r="H255"/>
    </row>
    <row r="256" spans="1:31" ht="15" customHeight="1">
      <c r="A256" s="52" t="s">
        <v>93</v>
      </c>
      <c r="E256" s="76"/>
      <c r="H256"/>
    </row>
    <row r="257" spans="1:31" ht="8.1" customHeight="1">
      <c r="A257" s="52"/>
      <c r="E257" s="76"/>
      <c r="H257"/>
    </row>
    <row r="258" spans="1:31" ht="15" customHeight="1">
      <c r="A258" s="36" t="s">
        <v>87</v>
      </c>
      <c r="E258" s="76"/>
      <c r="H258"/>
    </row>
    <row r="259" spans="1:31" ht="15" customHeight="1">
      <c r="A259" s="36" t="s">
        <v>88</v>
      </c>
      <c r="E259" s="76"/>
      <c r="H259"/>
    </row>
    <row r="260" spans="1:31" ht="8.1" customHeight="1">
      <c r="A260" s="36"/>
      <c r="E260" s="76"/>
      <c r="H260"/>
    </row>
    <row r="261" spans="1:31" ht="15" customHeight="1">
      <c r="A261" s="41" t="s">
        <v>25</v>
      </c>
      <c r="E261" s="76"/>
      <c r="H261"/>
    </row>
    <row r="262" spans="1:31" ht="20.25" customHeight="1">
      <c r="A262" s="39"/>
      <c r="E262" s="76"/>
      <c r="H262"/>
      <c r="AD262" s="282">
        <v>2</v>
      </c>
      <c r="AE262" s="282">
        <f>IF(AD262=1,0,IF(AD262=2,1, IF(AD262=3,2, IF(AD262=4,3,IF(AD262=5,4,IF(AD262=6,5))))))</f>
        <v>1</v>
      </c>
    </row>
    <row r="263" spans="1:31" ht="15" customHeight="1">
      <c r="A263" s="39"/>
      <c r="E263" s="76"/>
      <c r="H263"/>
    </row>
    <row r="264" spans="1:31" ht="15" customHeight="1">
      <c r="A264" s="41" t="s">
        <v>32</v>
      </c>
      <c r="E264" s="76"/>
      <c r="H264"/>
    </row>
    <row r="265" spans="1:31" ht="105.75" customHeight="1">
      <c r="A265" s="388" t="s">
        <v>454</v>
      </c>
      <c r="B265" s="335"/>
      <c r="C265" s="335"/>
      <c r="D265" s="336"/>
      <c r="E265" s="43"/>
      <c r="H265"/>
    </row>
    <row r="266" spans="1:31" ht="15" customHeight="1">
      <c r="A266" s="197"/>
      <c r="B266" s="12"/>
      <c r="C266" s="12"/>
      <c r="D266" s="13"/>
      <c r="E266" s="78"/>
      <c r="H266"/>
    </row>
    <row r="267" spans="1:31" ht="17.649999999999999">
      <c r="A267" s="32" t="s">
        <v>94</v>
      </c>
      <c r="E267" s="76"/>
      <c r="G267"/>
      <c r="H267"/>
      <c r="I267"/>
      <c r="J267"/>
      <c r="K267"/>
      <c r="L267"/>
      <c r="M267"/>
      <c r="N267"/>
    </row>
    <row r="268" spans="1:31" ht="8.1" customHeight="1">
      <c r="A268" s="39"/>
      <c r="E268" s="76"/>
      <c r="G268"/>
      <c r="H268"/>
      <c r="I268"/>
      <c r="J268"/>
      <c r="K268"/>
      <c r="L268"/>
      <c r="M268"/>
      <c r="N268"/>
    </row>
    <row r="269" spans="1:31" ht="15">
      <c r="A269" s="198" t="s">
        <v>374</v>
      </c>
      <c r="B269" s="106"/>
      <c r="C269" s="106"/>
      <c r="E269" s="76"/>
      <c r="G269"/>
      <c r="H269"/>
    </row>
    <row r="270" spans="1:31" ht="8.1" customHeight="1">
      <c r="A270" s="39"/>
      <c r="E270" s="76"/>
      <c r="G270"/>
      <c r="H270"/>
    </row>
    <row r="271" spans="1:31" ht="115.15" customHeight="1">
      <c r="A271" s="385" t="s">
        <v>440</v>
      </c>
      <c r="B271" s="386"/>
      <c r="C271" s="386"/>
      <c r="D271" s="386"/>
      <c r="E271" s="387"/>
      <c r="G271"/>
      <c r="H271"/>
    </row>
    <row r="272" spans="1:31" ht="8.1" customHeight="1">
      <c r="A272" s="199"/>
      <c r="B272" s="95"/>
      <c r="C272" s="95"/>
      <c r="D272" s="95"/>
      <c r="E272" s="171"/>
      <c r="G272"/>
      <c r="H272"/>
    </row>
    <row r="273" spans="1:14" ht="24.95" customHeight="1">
      <c r="A273" s="283" t="s">
        <v>205</v>
      </c>
      <c r="B273" s="95"/>
      <c r="C273" s="284" t="s">
        <v>198</v>
      </c>
      <c r="D273" s="95"/>
      <c r="E273" s="171"/>
      <c r="G273"/>
      <c r="H273"/>
    </row>
    <row r="274" spans="1:14" ht="8.1" customHeight="1">
      <c r="A274" s="199"/>
      <c r="B274" s="95"/>
      <c r="C274" s="95"/>
      <c r="D274" s="95"/>
      <c r="E274" s="171"/>
      <c r="G274"/>
      <c r="H274"/>
    </row>
    <row r="275" spans="1:14" ht="27.6" customHeight="1">
      <c r="A275" s="389" t="s">
        <v>309</v>
      </c>
      <c r="B275" s="390"/>
      <c r="C275" s="390"/>
      <c r="D275" s="390"/>
      <c r="E275" s="391"/>
      <c r="H275"/>
      <c r="J275" s="94"/>
      <c r="K275" s="91"/>
      <c r="L275" s="94"/>
    </row>
    <row r="276" spans="1:14" ht="8.1" customHeight="1">
      <c r="A276" s="200"/>
      <c r="E276" s="76"/>
      <c r="H276"/>
      <c r="J276" s="94"/>
      <c r="K276" s="91"/>
      <c r="L276" s="94"/>
    </row>
    <row r="277" spans="1:14" ht="15" customHeight="1">
      <c r="A277" s="201" t="s">
        <v>27</v>
      </c>
      <c r="B277" s="173" t="s">
        <v>170</v>
      </c>
      <c r="C277" s="88"/>
      <c r="D277" s="172" t="s">
        <v>171</v>
      </c>
      <c r="E277" s="121"/>
      <c r="F277" s="137"/>
      <c r="G277" s="137"/>
      <c r="H277"/>
      <c r="I277" s="137"/>
      <c r="J277" s="137"/>
      <c r="L277" s="174"/>
    </row>
    <row r="278" spans="1:14" ht="13.5" customHeight="1">
      <c r="A278" s="202">
        <v>2023</v>
      </c>
      <c r="B278" s="383" t="str" cm="1">
        <f t="array" ref="B278">IF(
    MIN(
        COUNTIF('3.2.1 Dateneingabe'!$M$2:$M$23,
                 {"Low";"Basic";"Medium";"High";"Very High";"Datentarif"})
    )&gt;0,
    "Anforderungen erfüllt",
    "Anforderungen nicht erfüllt"
)</f>
        <v>Anforderungen nicht erfüllt</v>
      </c>
      <c r="C278" s="384"/>
      <c r="D278" s="381" t="str" cm="1">
        <f t="array" ref="D278">IF(
    MIN(
        COUNTIF('3.2.1 Dateneingabe'!$M$2:$M$23,
                 {"Low";"Basic";"Medium";"High";"Very High";"Datentarif"})
    )&gt;0,
    "",
    _xlfn.TEXTJOIN(", ",
                  TRUE,
                  IF(
                      COUNTIF('3.2.1 Dateneingabe'!$M$2:$M$23,
                                {"Low";"Basic";"Medium";"High";"Very High";"Datentarif"})=0,
                      {"Low";"Basic";"Medium";"High";"Very High";"Datentarif"},
                      "")
                 )
   )</f>
        <v>Low, Basic, Medium, High, Very High, Datentarif</v>
      </c>
      <c r="E278" s="382"/>
      <c r="F278" s="137"/>
      <c r="G278" s="138"/>
      <c r="H278"/>
      <c r="I278" s="138"/>
      <c r="J278" s="137"/>
      <c r="K278" s="91"/>
      <c r="L278" s="94"/>
    </row>
    <row r="279" spans="1:14" ht="13.5" customHeight="1">
      <c r="A279" s="202">
        <v>2024</v>
      </c>
      <c r="B279" s="383" t="str" cm="1">
        <f t="array" ref="B279">IF(
    MIN(
        COUNTIF('3.2.1 Dateneingabe'!$M$24:$M$45,
                 {"Low";"Basic";"Medium";"High";"Very High";"Datentarif"})
    )&gt;0,
    "Anforderungen erfüllt",
    "Anforderungen nicht erfüllt"
)</f>
        <v>Anforderungen nicht erfüllt</v>
      </c>
      <c r="C279" s="384"/>
      <c r="D279" s="381" t="str" cm="1">
        <f t="array" ref="D279">IF(
    MIN(
        COUNTIF('3.2.1 Dateneingabe'!$M$24:$M$45,
                 {"Low";"Basic";"Medium";"High";"Very High";"Datentarif"})
    )&gt;0,
    "",
    _xlfn.TEXTJOIN(", ",
                  TRUE,
                  IF(
                      COUNTIF('3.2.1 Dateneingabe'!$M$24:$M$45,
                                {"Low";"Basic";"Medium";"High";"Very High";"Datentarif"})=0,
                      {"Low";"Basic";"Medium";"High";"Very High";"Datentarif"},
                      "")
                 )
   )</f>
        <v>Low, Basic, Medium, High, Very High, Datentarif</v>
      </c>
      <c r="E279" s="382"/>
      <c r="F279" s="137"/>
      <c r="G279" s="138"/>
      <c r="H279"/>
      <c r="I279" s="138"/>
      <c r="J279" s="137"/>
      <c r="K279" s="91"/>
      <c r="L279" s="94"/>
    </row>
    <row r="280" spans="1:14" ht="13.5" customHeight="1">
      <c r="A280" s="202">
        <v>2025</v>
      </c>
      <c r="B280" s="383" t="str" cm="1">
        <f t="array" ref="B280">IF(
    MIN(
        COUNTIF('3.2.1 Dateneingabe'!$M$46:$M$67,
                 {"Low";"Basic";"Medium";"High";"Very High";"Datentarif"})
    )&gt;0,
    "Anforderungen erfüllt",
    "Anforderungen nicht erfüllt"
)</f>
        <v>Anforderungen nicht erfüllt</v>
      </c>
      <c r="C280" s="384"/>
      <c r="D280" s="381" t="str" cm="1">
        <f t="array" ref="D280">IF(
    MIN(
        COUNTIF('3.2.1 Dateneingabe'!$M$46:$M$67,
                 {"Low";"Basic";"Medium";"High";"Very High";"Datentarif"})
    )&gt;0,
    "",
    _xlfn.TEXTJOIN(", ",
                  TRUE,
                  IF(
                      COUNTIF('3.2.1 Dateneingabe'!$M$46:$M$67,
                                {"Low";"Basic";"Medium";"High";"Very High";"Datentarif"})=0,
                      {"Low";"Basic";"Medium";"High";"Very High";"Datentarif"},
                      "")
                 )
   )</f>
        <v>Low, Basic, Medium, High, Very High, Datentarif</v>
      </c>
      <c r="E280" s="382"/>
      <c r="F280" s="137"/>
      <c r="G280" s="138"/>
      <c r="H280"/>
      <c r="I280" s="138"/>
      <c r="J280" s="137"/>
      <c r="K280" s="91"/>
      <c r="L280" s="94"/>
    </row>
    <row r="281" spans="1:14" customFormat="1" ht="8.1" customHeight="1">
      <c r="A281" s="123"/>
      <c r="B281" s="96"/>
      <c r="C281" s="96"/>
      <c r="D281" s="96"/>
      <c r="E281" s="175"/>
      <c r="F281" s="137"/>
      <c r="G281" s="96"/>
      <c r="I281" s="137"/>
      <c r="J281" s="137"/>
    </row>
    <row r="282" spans="1:14" customFormat="1" ht="8.1" customHeight="1">
      <c r="A282" s="203"/>
      <c r="B282" s="107"/>
      <c r="C282" s="107"/>
      <c r="D282" s="107"/>
      <c r="E282" s="170"/>
    </row>
    <row r="283" spans="1:14" ht="15" customHeight="1">
      <c r="A283" s="198" t="s">
        <v>395</v>
      </c>
      <c r="E283" s="76"/>
      <c r="F283" s="44"/>
      <c r="H283"/>
      <c r="I283"/>
      <c r="J283"/>
      <c r="K283"/>
      <c r="L283"/>
      <c r="M283"/>
      <c r="N283"/>
    </row>
    <row r="284" spans="1:14" ht="8.1" customHeight="1">
      <c r="A284" s="44"/>
      <c r="E284" s="76"/>
      <c r="F284" s="44"/>
      <c r="H284"/>
    </row>
    <row r="285" spans="1:14" ht="77.25" customHeight="1">
      <c r="A285" s="385" t="s">
        <v>421</v>
      </c>
      <c r="B285" s="386"/>
      <c r="C285" s="386"/>
      <c r="D285" s="386"/>
      <c r="E285" s="387"/>
      <c r="F285" s="44"/>
      <c r="H285"/>
    </row>
    <row r="286" spans="1:14" ht="8.1" customHeight="1">
      <c r="A286" s="44"/>
      <c r="E286" s="76"/>
      <c r="H286"/>
    </row>
    <row r="287" spans="1:14" ht="24.95" customHeight="1">
      <c r="A287" s="283" t="s">
        <v>402</v>
      </c>
      <c r="B287"/>
      <c r="C287" s="284" t="s">
        <v>198</v>
      </c>
      <c r="D287"/>
      <c r="E287" s="76"/>
      <c r="F287"/>
      <c r="G287"/>
      <c r="H287"/>
      <c r="I287"/>
      <c r="J287"/>
      <c r="K287"/>
      <c r="L287" s="96"/>
    </row>
    <row r="288" spans="1:14" ht="8.1" customHeight="1" thickBot="1">
      <c r="A288" s="57"/>
      <c r="B288" s="58"/>
      <c r="C288" s="58"/>
      <c r="D288" s="58"/>
      <c r="E288" s="77"/>
      <c r="F288"/>
      <c r="G288"/>
      <c r="H288"/>
      <c r="I288"/>
      <c r="J288"/>
      <c r="K288"/>
      <c r="L288" s="96"/>
    </row>
    <row r="289" spans="1:12" ht="15" customHeight="1">
      <c r="A289"/>
      <c r="B289"/>
      <c r="C289"/>
      <c r="D289"/>
      <c r="E289"/>
      <c r="F289"/>
      <c r="G289"/>
      <c r="H289"/>
      <c r="I289"/>
      <c r="J289"/>
      <c r="K289"/>
      <c r="L289" s="96"/>
    </row>
    <row r="290" spans="1:12">
      <c r="A290" s="22" t="s">
        <v>373</v>
      </c>
    </row>
    <row r="291" spans="1:12" ht="142.5" customHeight="1">
      <c r="A291" s="334"/>
      <c r="B291" s="335"/>
      <c r="C291" s="335"/>
      <c r="D291" s="335"/>
      <c r="E291" s="336"/>
      <c r="F291"/>
    </row>
  </sheetData>
  <sheetProtection algorithmName="SHA-512" hashValue="kjq6Zj9tTwvgvrlzHr0her+d01EGSOmuBiBEUT2yPt/ZGeYKiAjRmpqI0AgaBWhrHVmEBQDWque2wbtd+qaB5Q==" saltValue="GFbho45HhfS971t5iPm2hQ==" spinCount="100000" sheet="1" selectLockedCells="1"/>
  <mergeCells count="17">
    <mergeCell ref="A197:D197"/>
    <mergeCell ref="A208:D208"/>
    <mergeCell ref="A220:D220"/>
    <mergeCell ref="A231:D231"/>
    <mergeCell ref="A242:D242"/>
    <mergeCell ref="B278:C278"/>
    <mergeCell ref="A285:E285"/>
    <mergeCell ref="A254:D254"/>
    <mergeCell ref="A265:D265"/>
    <mergeCell ref="D278:E278"/>
    <mergeCell ref="A271:E271"/>
    <mergeCell ref="A275:E275"/>
    <mergeCell ref="A291:E291"/>
    <mergeCell ref="D280:E280"/>
    <mergeCell ref="D279:E279"/>
    <mergeCell ref="B280:C280"/>
    <mergeCell ref="B279:C279"/>
  </mergeCells>
  <conditionalFormatting sqref="A181">
    <cfRule type="expression" dxfId="16" priority="21">
      <formula>$A$175="Ja"</formula>
    </cfRule>
  </conditionalFormatting>
  <conditionalFormatting sqref="A177:D182">
    <cfRule type="expression" dxfId="9" priority="23">
      <formula>$A$175="Nein"</formula>
    </cfRule>
  </conditionalFormatting>
  <conditionalFormatting sqref="A177:G183 I177:R183">
    <cfRule type="expression" dxfId="8" priority="22">
      <formula>$A$175="Nein"</formula>
    </cfRule>
  </conditionalFormatting>
  <conditionalFormatting sqref="B278">
    <cfRule type="expression" dxfId="7" priority="15">
      <formula>$B$278="Anforderungen erfüllt"</formula>
    </cfRule>
    <cfRule type="expression" dxfId="6" priority="16">
      <formula>$B$278="Anforderungen nicht erfüllt"</formula>
    </cfRule>
  </conditionalFormatting>
  <conditionalFormatting sqref="B279">
    <cfRule type="expression" dxfId="5" priority="13">
      <formula>$B$279="Anforderungen erfüllt"</formula>
    </cfRule>
    <cfRule type="expression" dxfId="4" priority="14">
      <formula>$B$279="Anforderungen nicht erfüllt"</formula>
    </cfRule>
  </conditionalFormatting>
  <conditionalFormatting sqref="B280">
    <cfRule type="expression" dxfId="3" priority="11">
      <formula>$B$280="Anforderungen erfüllt"</formula>
    </cfRule>
    <cfRule type="expression" dxfId="2" priority="12">
      <formula>$B$280="Anforderungen nicht erfüllt"</formula>
    </cfRule>
  </conditionalFormatting>
  <dataValidations count="4">
    <dataValidation type="list" allowBlank="1" showInputMessage="1" showErrorMessage="1" sqref="A175" xr:uid="{F42939C2-C9AD-4E54-B9BC-2A1C2D982246}">
      <formula1>"Ja,Nein"</formula1>
    </dataValidation>
    <dataValidation type="whole" operator="greaterThanOrEqual" allowBlank="1" showInputMessage="1" showErrorMessage="1" error="Bitte geben Sie die Antwort in Form einer ganzer Zahl in das Eingabefeld ein." sqref="A18:A20 C18:C20 A23:A25 C23:C25 A28:A30 C28:C30 A36:A38 C36:C38 A48:A50 C48:C50 A53:A55 C53:C55 A58:A60 C58:C60 A63:A65 C63:C65 A75:A77 C75:C77 A80:A82 C80:C82 A85:A87 C85:C87 A90:A92 C90:C92 A102:A104 C102:C104 A109:A111 C109:C111 A114:A116 C114:C116 A119:A121" xr:uid="{2D2A8EED-0938-490C-ACD1-F01F8D40FB8D}">
      <formula1>0</formula1>
    </dataValidation>
    <dataValidation type="decimal" operator="greaterThanOrEqual" allowBlank="1" showInputMessage="1" showErrorMessage="1" error="Bitte geben Sie die Antwort in Form einer Zahl in das Eingabefeld ein." sqref="A132:A134 C132:C134 A141:A143 A150:A152 A159:A161 A181 A164:A166" xr:uid="{82653FBC-EE29-4649-8472-77288D7D9ABD}">
      <formula1>0</formula1>
    </dataValidation>
    <dataValidation type="decimal" allowBlank="1" showInputMessage="1" showErrorMessage="1" error="Bitte geben Sie die Antwort in Form einer Zahl in das Eingabefeld ein." sqref="C159:C161" xr:uid="{5139730E-BD9B-4334-A503-A46D65801FD5}">
      <formula1>-10000000</formula1>
      <formula2>10000000</formula2>
    </dataValidation>
  </dataValidations>
  <hyperlinks>
    <hyperlink ref="A273" location="'3.2.1 Dateneingabe'!B2" display="3.2.1 Dateneingabe" xr:uid="{E4CCDB0B-7BB6-49E6-AC86-B48ABB470895}"/>
    <hyperlink ref="C273" location="Methodik!A1" display="Informationen zur Methodik" xr:uid="{2C51DEC1-5F98-4CC5-AFD9-798B2430F050}"/>
    <hyperlink ref="A287" location="'3.2.2 Dateneingabe'!C2" display="3.2.2 Dateneingabe" xr:uid="{9171C319-F2E1-468C-BC19-BCBD38485981}"/>
    <hyperlink ref="C287" location="Methodik!A42" display="Informationen zur Methodik" xr:uid="{16852DA9-6D5C-4230-A24B-460600178DAC}"/>
  </hyperlinks>
  <pageMargins left="0.82677165354330717" right="0.23622047244094491" top="0.74803149606299213" bottom="0.74803149606299213" header="0.31496062992125984" footer="0.31496062992125984"/>
  <pageSetup paperSize="9" scale="37" orientation="portrait" r:id="rId1"/>
  <headerFooter differentFirst="1"/>
  <rowBreaks count="5" manualBreakCount="5">
    <brk id="66" max="3" man="1"/>
    <brk id="122" max="3" man="1"/>
    <brk id="183" max="3" man="1"/>
    <brk id="221" max="3" man="1"/>
    <brk id="266"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8" r:id="rId4" name="Option Button 2">
              <controlPr locked="0" defaultSize="0" autoFill="0" autoLine="0" autoPict="0">
                <anchor moveWithCells="1">
                  <from>
                    <xdr:col>0</xdr:col>
                    <xdr:colOff>85725</xdr:colOff>
                    <xdr:row>193</xdr:row>
                    <xdr:rowOff>28575</xdr:rowOff>
                  </from>
                  <to>
                    <xdr:col>0</xdr:col>
                    <xdr:colOff>390525</xdr:colOff>
                    <xdr:row>193</xdr:row>
                    <xdr:rowOff>247650</xdr:rowOff>
                  </to>
                </anchor>
              </controlPr>
            </control>
          </mc:Choice>
        </mc:AlternateContent>
        <mc:AlternateContent xmlns:mc="http://schemas.openxmlformats.org/markup-compatibility/2006">
          <mc:Choice Requires="x14">
            <control shapeId="4099" r:id="rId5" name="Option Button 3">
              <controlPr locked="0" defaultSize="0" autoFill="0" autoLine="0" autoPict="0">
                <anchor moveWithCells="1">
                  <from>
                    <xdr:col>0</xdr:col>
                    <xdr:colOff>657225</xdr:colOff>
                    <xdr:row>193</xdr:row>
                    <xdr:rowOff>28575</xdr:rowOff>
                  </from>
                  <to>
                    <xdr:col>0</xdr:col>
                    <xdr:colOff>962025</xdr:colOff>
                    <xdr:row>193</xdr:row>
                    <xdr:rowOff>247650</xdr:rowOff>
                  </to>
                </anchor>
              </controlPr>
            </control>
          </mc:Choice>
        </mc:AlternateContent>
        <mc:AlternateContent xmlns:mc="http://schemas.openxmlformats.org/markup-compatibility/2006">
          <mc:Choice Requires="x14">
            <control shapeId="4100" r:id="rId6" name="Option Button 4">
              <controlPr locked="0" defaultSize="0" autoFill="0" autoLine="0" autoPict="0">
                <anchor moveWithCells="1">
                  <from>
                    <xdr:col>0</xdr:col>
                    <xdr:colOff>1295400</xdr:colOff>
                    <xdr:row>193</xdr:row>
                    <xdr:rowOff>28575</xdr:rowOff>
                  </from>
                  <to>
                    <xdr:col>0</xdr:col>
                    <xdr:colOff>1590675</xdr:colOff>
                    <xdr:row>193</xdr:row>
                    <xdr:rowOff>247650</xdr:rowOff>
                  </to>
                </anchor>
              </controlPr>
            </control>
          </mc:Choice>
        </mc:AlternateContent>
        <mc:AlternateContent xmlns:mc="http://schemas.openxmlformats.org/markup-compatibility/2006">
          <mc:Choice Requires="x14">
            <control shapeId="4101" r:id="rId7" name="Option Button 5">
              <controlPr locked="0" defaultSize="0" autoFill="0" autoLine="0" autoPict="0">
                <anchor moveWithCells="1">
                  <from>
                    <xdr:col>0</xdr:col>
                    <xdr:colOff>2000250</xdr:colOff>
                    <xdr:row>193</xdr:row>
                    <xdr:rowOff>28575</xdr:rowOff>
                  </from>
                  <to>
                    <xdr:col>0</xdr:col>
                    <xdr:colOff>2295525</xdr:colOff>
                    <xdr:row>193</xdr:row>
                    <xdr:rowOff>247650</xdr:rowOff>
                  </to>
                </anchor>
              </controlPr>
            </control>
          </mc:Choice>
        </mc:AlternateContent>
        <mc:AlternateContent xmlns:mc="http://schemas.openxmlformats.org/markup-compatibility/2006">
          <mc:Choice Requires="x14">
            <control shapeId="4102" r:id="rId8" name="Option Button 6">
              <controlPr locked="0" defaultSize="0" autoFill="0" autoLine="0" autoPict="0">
                <anchor moveWithCells="1">
                  <from>
                    <xdr:col>0</xdr:col>
                    <xdr:colOff>2676525</xdr:colOff>
                    <xdr:row>193</xdr:row>
                    <xdr:rowOff>28575</xdr:rowOff>
                  </from>
                  <to>
                    <xdr:col>0</xdr:col>
                    <xdr:colOff>2981325</xdr:colOff>
                    <xdr:row>193</xdr:row>
                    <xdr:rowOff>247650</xdr:rowOff>
                  </to>
                </anchor>
              </controlPr>
            </control>
          </mc:Choice>
        </mc:AlternateContent>
        <mc:AlternateContent xmlns:mc="http://schemas.openxmlformats.org/markup-compatibility/2006">
          <mc:Choice Requires="x14">
            <control shapeId="4103" r:id="rId9" name="Option Button 7">
              <controlPr locked="0" defaultSize="0" autoFill="0" autoLine="0" autoPict="0">
                <anchor moveWithCells="1">
                  <from>
                    <xdr:col>0</xdr:col>
                    <xdr:colOff>3400425</xdr:colOff>
                    <xdr:row>193</xdr:row>
                    <xdr:rowOff>28575</xdr:rowOff>
                  </from>
                  <to>
                    <xdr:col>0</xdr:col>
                    <xdr:colOff>3705225</xdr:colOff>
                    <xdr:row>193</xdr:row>
                    <xdr:rowOff>247650</xdr:rowOff>
                  </to>
                </anchor>
              </controlPr>
            </control>
          </mc:Choice>
        </mc:AlternateContent>
        <mc:AlternateContent xmlns:mc="http://schemas.openxmlformats.org/markup-compatibility/2006">
          <mc:Choice Requires="x14">
            <control shapeId="4104" r:id="rId10" name="Group Box 8">
              <controlPr defaultSize="0" autoFill="0" autoPict="0">
                <anchor moveWithCells="1">
                  <from>
                    <xdr:col>0</xdr:col>
                    <xdr:colOff>0</xdr:colOff>
                    <xdr:row>193</xdr:row>
                    <xdr:rowOff>9525</xdr:rowOff>
                  </from>
                  <to>
                    <xdr:col>1</xdr:col>
                    <xdr:colOff>171450</xdr:colOff>
                    <xdr:row>194</xdr:row>
                    <xdr:rowOff>0</xdr:rowOff>
                  </to>
                </anchor>
              </controlPr>
            </control>
          </mc:Choice>
        </mc:AlternateContent>
        <mc:AlternateContent xmlns:mc="http://schemas.openxmlformats.org/markup-compatibility/2006">
          <mc:Choice Requires="x14">
            <control shapeId="4105" r:id="rId11" name="Option Button 9">
              <controlPr locked="0" defaultSize="0" autoFill="0" autoLine="0" autoPict="0">
                <anchor moveWithCells="1">
                  <from>
                    <xdr:col>0</xdr:col>
                    <xdr:colOff>85725</xdr:colOff>
                    <xdr:row>204</xdr:row>
                    <xdr:rowOff>28575</xdr:rowOff>
                  </from>
                  <to>
                    <xdr:col>0</xdr:col>
                    <xdr:colOff>390525</xdr:colOff>
                    <xdr:row>204</xdr:row>
                    <xdr:rowOff>247650</xdr:rowOff>
                  </to>
                </anchor>
              </controlPr>
            </control>
          </mc:Choice>
        </mc:AlternateContent>
        <mc:AlternateContent xmlns:mc="http://schemas.openxmlformats.org/markup-compatibility/2006">
          <mc:Choice Requires="x14">
            <control shapeId="4106" r:id="rId12" name="Option Button 10">
              <controlPr locked="0" defaultSize="0" autoFill="0" autoLine="0" autoPict="0">
                <anchor moveWithCells="1">
                  <from>
                    <xdr:col>0</xdr:col>
                    <xdr:colOff>657225</xdr:colOff>
                    <xdr:row>204</xdr:row>
                    <xdr:rowOff>28575</xdr:rowOff>
                  </from>
                  <to>
                    <xdr:col>0</xdr:col>
                    <xdr:colOff>962025</xdr:colOff>
                    <xdr:row>204</xdr:row>
                    <xdr:rowOff>247650</xdr:rowOff>
                  </to>
                </anchor>
              </controlPr>
            </control>
          </mc:Choice>
        </mc:AlternateContent>
        <mc:AlternateContent xmlns:mc="http://schemas.openxmlformats.org/markup-compatibility/2006">
          <mc:Choice Requires="x14">
            <control shapeId="4107" r:id="rId13" name="Option Button 11">
              <controlPr locked="0" defaultSize="0" autoFill="0" autoLine="0" autoPict="0">
                <anchor moveWithCells="1">
                  <from>
                    <xdr:col>0</xdr:col>
                    <xdr:colOff>1295400</xdr:colOff>
                    <xdr:row>204</xdr:row>
                    <xdr:rowOff>28575</xdr:rowOff>
                  </from>
                  <to>
                    <xdr:col>0</xdr:col>
                    <xdr:colOff>1590675</xdr:colOff>
                    <xdr:row>204</xdr:row>
                    <xdr:rowOff>247650</xdr:rowOff>
                  </to>
                </anchor>
              </controlPr>
            </control>
          </mc:Choice>
        </mc:AlternateContent>
        <mc:AlternateContent xmlns:mc="http://schemas.openxmlformats.org/markup-compatibility/2006">
          <mc:Choice Requires="x14">
            <control shapeId="4108" r:id="rId14" name="Option Button 12">
              <controlPr locked="0" defaultSize="0" autoFill="0" autoLine="0" autoPict="0">
                <anchor moveWithCells="1">
                  <from>
                    <xdr:col>0</xdr:col>
                    <xdr:colOff>2000250</xdr:colOff>
                    <xdr:row>204</xdr:row>
                    <xdr:rowOff>28575</xdr:rowOff>
                  </from>
                  <to>
                    <xdr:col>0</xdr:col>
                    <xdr:colOff>2295525</xdr:colOff>
                    <xdr:row>204</xdr:row>
                    <xdr:rowOff>247650</xdr:rowOff>
                  </to>
                </anchor>
              </controlPr>
            </control>
          </mc:Choice>
        </mc:AlternateContent>
        <mc:AlternateContent xmlns:mc="http://schemas.openxmlformats.org/markup-compatibility/2006">
          <mc:Choice Requires="x14">
            <control shapeId="4109" r:id="rId15" name="Option Button 13">
              <controlPr locked="0" defaultSize="0" autoFill="0" autoLine="0" autoPict="0">
                <anchor moveWithCells="1">
                  <from>
                    <xdr:col>0</xdr:col>
                    <xdr:colOff>2676525</xdr:colOff>
                    <xdr:row>204</xdr:row>
                    <xdr:rowOff>28575</xdr:rowOff>
                  </from>
                  <to>
                    <xdr:col>0</xdr:col>
                    <xdr:colOff>2981325</xdr:colOff>
                    <xdr:row>204</xdr:row>
                    <xdr:rowOff>247650</xdr:rowOff>
                  </to>
                </anchor>
              </controlPr>
            </control>
          </mc:Choice>
        </mc:AlternateContent>
        <mc:AlternateContent xmlns:mc="http://schemas.openxmlformats.org/markup-compatibility/2006">
          <mc:Choice Requires="x14">
            <control shapeId="4110" r:id="rId16" name="Option Button 14">
              <controlPr locked="0" defaultSize="0" autoFill="0" autoLine="0" autoPict="0">
                <anchor moveWithCells="1">
                  <from>
                    <xdr:col>0</xdr:col>
                    <xdr:colOff>3400425</xdr:colOff>
                    <xdr:row>204</xdr:row>
                    <xdr:rowOff>28575</xdr:rowOff>
                  </from>
                  <to>
                    <xdr:col>0</xdr:col>
                    <xdr:colOff>3705225</xdr:colOff>
                    <xdr:row>204</xdr:row>
                    <xdr:rowOff>247650</xdr:rowOff>
                  </to>
                </anchor>
              </controlPr>
            </control>
          </mc:Choice>
        </mc:AlternateContent>
        <mc:AlternateContent xmlns:mc="http://schemas.openxmlformats.org/markup-compatibility/2006">
          <mc:Choice Requires="x14">
            <control shapeId="4111" r:id="rId17" name="Group Box 15">
              <controlPr defaultSize="0" autoFill="0" autoPict="0">
                <anchor moveWithCells="1">
                  <from>
                    <xdr:col>0</xdr:col>
                    <xdr:colOff>0</xdr:colOff>
                    <xdr:row>204</xdr:row>
                    <xdr:rowOff>9525</xdr:rowOff>
                  </from>
                  <to>
                    <xdr:col>1</xdr:col>
                    <xdr:colOff>171450</xdr:colOff>
                    <xdr:row>205</xdr:row>
                    <xdr:rowOff>0</xdr:rowOff>
                  </to>
                </anchor>
              </controlPr>
            </control>
          </mc:Choice>
        </mc:AlternateContent>
        <mc:AlternateContent xmlns:mc="http://schemas.openxmlformats.org/markup-compatibility/2006">
          <mc:Choice Requires="x14">
            <control shapeId="4112" r:id="rId18" name="Option Button 16">
              <controlPr locked="0" defaultSize="0" autoFill="0" autoLine="0" autoPict="0">
                <anchor moveWithCells="1">
                  <from>
                    <xdr:col>0</xdr:col>
                    <xdr:colOff>85725</xdr:colOff>
                    <xdr:row>216</xdr:row>
                    <xdr:rowOff>19050</xdr:rowOff>
                  </from>
                  <to>
                    <xdr:col>0</xdr:col>
                    <xdr:colOff>390525</xdr:colOff>
                    <xdr:row>216</xdr:row>
                    <xdr:rowOff>228600</xdr:rowOff>
                  </to>
                </anchor>
              </controlPr>
            </control>
          </mc:Choice>
        </mc:AlternateContent>
        <mc:AlternateContent xmlns:mc="http://schemas.openxmlformats.org/markup-compatibility/2006">
          <mc:Choice Requires="x14">
            <control shapeId="4113" r:id="rId19" name="Option Button 17">
              <controlPr locked="0" defaultSize="0" autoFill="0" autoLine="0" autoPict="0">
                <anchor moveWithCells="1">
                  <from>
                    <xdr:col>0</xdr:col>
                    <xdr:colOff>657225</xdr:colOff>
                    <xdr:row>216</xdr:row>
                    <xdr:rowOff>19050</xdr:rowOff>
                  </from>
                  <to>
                    <xdr:col>0</xdr:col>
                    <xdr:colOff>962025</xdr:colOff>
                    <xdr:row>216</xdr:row>
                    <xdr:rowOff>228600</xdr:rowOff>
                  </to>
                </anchor>
              </controlPr>
            </control>
          </mc:Choice>
        </mc:AlternateContent>
        <mc:AlternateContent xmlns:mc="http://schemas.openxmlformats.org/markup-compatibility/2006">
          <mc:Choice Requires="x14">
            <control shapeId="4114" r:id="rId20" name="Option Button 18">
              <controlPr locked="0" defaultSize="0" autoFill="0" autoLine="0" autoPict="0">
                <anchor moveWithCells="1">
                  <from>
                    <xdr:col>0</xdr:col>
                    <xdr:colOff>1295400</xdr:colOff>
                    <xdr:row>216</xdr:row>
                    <xdr:rowOff>19050</xdr:rowOff>
                  </from>
                  <to>
                    <xdr:col>0</xdr:col>
                    <xdr:colOff>1590675</xdr:colOff>
                    <xdr:row>216</xdr:row>
                    <xdr:rowOff>228600</xdr:rowOff>
                  </to>
                </anchor>
              </controlPr>
            </control>
          </mc:Choice>
        </mc:AlternateContent>
        <mc:AlternateContent xmlns:mc="http://schemas.openxmlformats.org/markup-compatibility/2006">
          <mc:Choice Requires="x14">
            <control shapeId="4115" r:id="rId21" name="Option Button 19">
              <controlPr locked="0" defaultSize="0" autoFill="0" autoLine="0" autoPict="0">
                <anchor moveWithCells="1">
                  <from>
                    <xdr:col>0</xdr:col>
                    <xdr:colOff>2000250</xdr:colOff>
                    <xdr:row>216</xdr:row>
                    <xdr:rowOff>19050</xdr:rowOff>
                  </from>
                  <to>
                    <xdr:col>0</xdr:col>
                    <xdr:colOff>2295525</xdr:colOff>
                    <xdr:row>216</xdr:row>
                    <xdr:rowOff>228600</xdr:rowOff>
                  </to>
                </anchor>
              </controlPr>
            </control>
          </mc:Choice>
        </mc:AlternateContent>
        <mc:AlternateContent xmlns:mc="http://schemas.openxmlformats.org/markup-compatibility/2006">
          <mc:Choice Requires="x14">
            <control shapeId="4116" r:id="rId22" name="Option Button 20">
              <controlPr locked="0" defaultSize="0" autoFill="0" autoLine="0" autoPict="0">
                <anchor moveWithCells="1">
                  <from>
                    <xdr:col>0</xdr:col>
                    <xdr:colOff>2676525</xdr:colOff>
                    <xdr:row>216</xdr:row>
                    <xdr:rowOff>19050</xdr:rowOff>
                  </from>
                  <to>
                    <xdr:col>0</xdr:col>
                    <xdr:colOff>2981325</xdr:colOff>
                    <xdr:row>216</xdr:row>
                    <xdr:rowOff>228600</xdr:rowOff>
                  </to>
                </anchor>
              </controlPr>
            </control>
          </mc:Choice>
        </mc:AlternateContent>
        <mc:AlternateContent xmlns:mc="http://schemas.openxmlformats.org/markup-compatibility/2006">
          <mc:Choice Requires="x14">
            <control shapeId="4117" r:id="rId23" name="Option Button 21">
              <controlPr locked="0" defaultSize="0" autoFill="0" autoLine="0" autoPict="0">
                <anchor moveWithCells="1">
                  <from>
                    <xdr:col>0</xdr:col>
                    <xdr:colOff>3400425</xdr:colOff>
                    <xdr:row>216</xdr:row>
                    <xdr:rowOff>19050</xdr:rowOff>
                  </from>
                  <to>
                    <xdr:col>0</xdr:col>
                    <xdr:colOff>3705225</xdr:colOff>
                    <xdr:row>216</xdr:row>
                    <xdr:rowOff>228600</xdr:rowOff>
                  </to>
                </anchor>
              </controlPr>
            </control>
          </mc:Choice>
        </mc:AlternateContent>
        <mc:AlternateContent xmlns:mc="http://schemas.openxmlformats.org/markup-compatibility/2006">
          <mc:Choice Requires="x14">
            <control shapeId="4118" r:id="rId24" name="Group Box 22">
              <controlPr defaultSize="0" autoFill="0" autoPict="0">
                <anchor moveWithCells="1">
                  <from>
                    <xdr:col>0</xdr:col>
                    <xdr:colOff>0</xdr:colOff>
                    <xdr:row>216</xdr:row>
                    <xdr:rowOff>0</xdr:rowOff>
                  </from>
                  <to>
                    <xdr:col>1</xdr:col>
                    <xdr:colOff>171450</xdr:colOff>
                    <xdr:row>216</xdr:row>
                    <xdr:rowOff>247650</xdr:rowOff>
                  </to>
                </anchor>
              </controlPr>
            </control>
          </mc:Choice>
        </mc:AlternateContent>
        <mc:AlternateContent xmlns:mc="http://schemas.openxmlformats.org/markup-compatibility/2006">
          <mc:Choice Requires="x14">
            <control shapeId="4119" r:id="rId25" name="Option Button 23">
              <controlPr locked="0" defaultSize="0" autoFill="0" autoLine="0" autoPict="0">
                <anchor moveWithCells="1">
                  <from>
                    <xdr:col>0</xdr:col>
                    <xdr:colOff>85725</xdr:colOff>
                    <xdr:row>227</xdr:row>
                    <xdr:rowOff>19050</xdr:rowOff>
                  </from>
                  <to>
                    <xdr:col>0</xdr:col>
                    <xdr:colOff>390525</xdr:colOff>
                    <xdr:row>227</xdr:row>
                    <xdr:rowOff>228600</xdr:rowOff>
                  </to>
                </anchor>
              </controlPr>
            </control>
          </mc:Choice>
        </mc:AlternateContent>
        <mc:AlternateContent xmlns:mc="http://schemas.openxmlformats.org/markup-compatibility/2006">
          <mc:Choice Requires="x14">
            <control shapeId="4120" r:id="rId26" name="Option Button 24">
              <controlPr locked="0" defaultSize="0" autoFill="0" autoLine="0" autoPict="0">
                <anchor moveWithCells="1">
                  <from>
                    <xdr:col>0</xdr:col>
                    <xdr:colOff>657225</xdr:colOff>
                    <xdr:row>227</xdr:row>
                    <xdr:rowOff>19050</xdr:rowOff>
                  </from>
                  <to>
                    <xdr:col>0</xdr:col>
                    <xdr:colOff>962025</xdr:colOff>
                    <xdr:row>227</xdr:row>
                    <xdr:rowOff>228600</xdr:rowOff>
                  </to>
                </anchor>
              </controlPr>
            </control>
          </mc:Choice>
        </mc:AlternateContent>
        <mc:AlternateContent xmlns:mc="http://schemas.openxmlformats.org/markup-compatibility/2006">
          <mc:Choice Requires="x14">
            <control shapeId="4121" r:id="rId27" name="Option Button 25">
              <controlPr locked="0" defaultSize="0" autoFill="0" autoLine="0" autoPict="0">
                <anchor moveWithCells="1">
                  <from>
                    <xdr:col>0</xdr:col>
                    <xdr:colOff>1295400</xdr:colOff>
                    <xdr:row>227</xdr:row>
                    <xdr:rowOff>19050</xdr:rowOff>
                  </from>
                  <to>
                    <xdr:col>0</xdr:col>
                    <xdr:colOff>1590675</xdr:colOff>
                    <xdr:row>227</xdr:row>
                    <xdr:rowOff>228600</xdr:rowOff>
                  </to>
                </anchor>
              </controlPr>
            </control>
          </mc:Choice>
        </mc:AlternateContent>
        <mc:AlternateContent xmlns:mc="http://schemas.openxmlformats.org/markup-compatibility/2006">
          <mc:Choice Requires="x14">
            <control shapeId="4122" r:id="rId28" name="Option Button 26">
              <controlPr locked="0" defaultSize="0" autoFill="0" autoLine="0" autoPict="0">
                <anchor moveWithCells="1">
                  <from>
                    <xdr:col>0</xdr:col>
                    <xdr:colOff>2000250</xdr:colOff>
                    <xdr:row>227</xdr:row>
                    <xdr:rowOff>19050</xdr:rowOff>
                  </from>
                  <to>
                    <xdr:col>0</xdr:col>
                    <xdr:colOff>2295525</xdr:colOff>
                    <xdr:row>227</xdr:row>
                    <xdr:rowOff>228600</xdr:rowOff>
                  </to>
                </anchor>
              </controlPr>
            </control>
          </mc:Choice>
        </mc:AlternateContent>
        <mc:AlternateContent xmlns:mc="http://schemas.openxmlformats.org/markup-compatibility/2006">
          <mc:Choice Requires="x14">
            <control shapeId="4123" r:id="rId29" name="Option Button 27">
              <controlPr locked="0" defaultSize="0" autoFill="0" autoLine="0" autoPict="0">
                <anchor moveWithCells="1">
                  <from>
                    <xdr:col>0</xdr:col>
                    <xdr:colOff>2676525</xdr:colOff>
                    <xdr:row>227</xdr:row>
                    <xdr:rowOff>19050</xdr:rowOff>
                  </from>
                  <to>
                    <xdr:col>0</xdr:col>
                    <xdr:colOff>2981325</xdr:colOff>
                    <xdr:row>227</xdr:row>
                    <xdr:rowOff>228600</xdr:rowOff>
                  </to>
                </anchor>
              </controlPr>
            </control>
          </mc:Choice>
        </mc:AlternateContent>
        <mc:AlternateContent xmlns:mc="http://schemas.openxmlformats.org/markup-compatibility/2006">
          <mc:Choice Requires="x14">
            <control shapeId="4124" r:id="rId30" name="Option Button 28">
              <controlPr locked="0" defaultSize="0" autoFill="0" autoLine="0" autoPict="0">
                <anchor moveWithCells="1">
                  <from>
                    <xdr:col>0</xdr:col>
                    <xdr:colOff>3400425</xdr:colOff>
                    <xdr:row>227</xdr:row>
                    <xdr:rowOff>19050</xdr:rowOff>
                  </from>
                  <to>
                    <xdr:col>0</xdr:col>
                    <xdr:colOff>3705225</xdr:colOff>
                    <xdr:row>227</xdr:row>
                    <xdr:rowOff>228600</xdr:rowOff>
                  </to>
                </anchor>
              </controlPr>
            </control>
          </mc:Choice>
        </mc:AlternateContent>
        <mc:AlternateContent xmlns:mc="http://schemas.openxmlformats.org/markup-compatibility/2006">
          <mc:Choice Requires="x14">
            <control shapeId="4125" r:id="rId31" name="Group Box 29">
              <controlPr defaultSize="0" autoFill="0" autoPict="0">
                <anchor moveWithCells="1">
                  <from>
                    <xdr:col>0</xdr:col>
                    <xdr:colOff>0</xdr:colOff>
                    <xdr:row>226</xdr:row>
                    <xdr:rowOff>190500</xdr:rowOff>
                  </from>
                  <to>
                    <xdr:col>1</xdr:col>
                    <xdr:colOff>171450</xdr:colOff>
                    <xdr:row>227</xdr:row>
                    <xdr:rowOff>247650</xdr:rowOff>
                  </to>
                </anchor>
              </controlPr>
            </control>
          </mc:Choice>
        </mc:AlternateContent>
        <mc:AlternateContent xmlns:mc="http://schemas.openxmlformats.org/markup-compatibility/2006">
          <mc:Choice Requires="x14">
            <control shapeId="4126" r:id="rId32" name="Option Button 30">
              <controlPr locked="0" defaultSize="0" autoFill="0" autoLine="0" autoPict="0">
                <anchor moveWithCells="1">
                  <from>
                    <xdr:col>0</xdr:col>
                    <xdr:colOff>85725</xdr:colOff>
                    <xdr:row>238</xdr:row>
                    <xdr:rowOff>28575</xdr:rowOff>
                  </from>
                  <to>
                    <xdr:col>0</xdr:col>
                    <xdr:colOff>390525</xdr:colOff>
                    <xdr:row>238</xdr:row>
                    <xdr:rowOff>247650</xdr:rowOff>
                  </to>
                </anchor>
              </controlPr>
            </control>
          </mc:Choice>
        </mc:AlternateContent>
        <mc:AlternateContent xmlns:mc="http://schemas.openxmlformats.org/markup-compatibility/2006">
          <mc:Choice Requires="x14">
            <control shapeId="4127" r:id="rId33" name="Option Button 31">
              <controlPr locked="0" defaultSize="0" autoFill="0" autoLine="0" autoPict="0">
                <anchor moveWithCells="1">
                  <from>
                    <xdr:col>0</xdr:col>
                    <xdr:colOff>657225</xdr:colOff>
                    <xdr:row>238</xdr:row>
                    <xdr:rowOff>28575</xdr:rowOff>
                  </from>
                  <to>
                    <xdr:col>0</xdr:col>
                    <xdr:colOff>962025</xdr:colOff>
                    <xdr:row>238</xdr:row>
                    <xdr:rowOff>247650</xdr:rowOff>
                  </to>
                </anchor>
              </controlPr>
            </control>
          </mc:Choice>
        </mc:AlternateContent>
        <mc:AlternateContent xmlns:mc="http://schemas.openxmlformats.org/markup-compatibility/2006">
          <mc:Choice Requires="x14">
            <control shapeId="4128" r:id="rId34" name="Option Button 32">
              <controlPr locked="0" defaultSize="0" autoFill="0" autoLine="0" autoPict="0">
                <anchor moveWithCells="1">
                  <from>
                    <xdr:col>0</xdr:col>
                    <xdr:colOff>1295400</xdr:colOff>
                    <xdr:row>238</xdr:row>
                    <xdr:rowOff>28575</xdr:rowOff>
                  </from>
                  <to>
                    <xdr:col>0</xdr:col>
                    <xdr:colOff>1590675</xdr:colOff>
                    <xdr:row>238</xdr:row>
                    <xdr:rowOff>247650</xdr:rowOff>
                  </to>
                </anchor>
              </controlPr>
            </control>
          </mc:Choice>
        </mc:AlternateContent>
        <mc:AlternateContent xmlns:mc="http://schemas.openxmlformats.org/markup-compatibility/2006">
          <mc:Choice Requires="x14">
            <control shapeId="4129" r:id="rId35" name="Option Button 33">
              <controlPr locked="0" defaultSize="0" autoFill="0" autoLine="0" autoPict="0">
                <anchor moveWithCells="1">
                  <from>
                    <xdr:col>0</xdr:col>
                    <xdr:colOff>2000250</xdr:colOff>
                    <xdr:row>238</xdr:row>
                    <xdr:rowOff>28575</xdr:rowOff>
                  </from>
                  <to>
                    <xdr:col>0</xdr:col>
                    <xdr:colOff>2295525</xdr:colOff>
                    <xdr:row>238</xdr:row>
                    <xdr:rowOff>247650</xdr:rowOff>
                  </to>
                </anchor>
              </controlPr>
            </control>
          </mc:Choice>
        </mc:AlternateContent>
        <mc:AlternateContent xmlns:mc="http://schemas.openxmlformats.org/markup-compatibility/2006">
          <mc:Choice Requires="x14">
            <control shapeId="4130" r:id="rId36" name="Option Button 34">
              <controlPr locked="0" defaultSize="0" autoFill="0" autoLine="0" autoPict="0">
                <anchor moveWithCells="1">
                  <from>
                    <xdr:col>0</xdr:col>
                    <xdr:colOff>2676525</xdr:colOff>
                    <xdr:row>238</xdr:row>
                    <xdr:rowOff>28575</xdr:rowOff>
                  </from>
                  <to>
                    <xdr:col>0</xdr:col>
                    <xdr:colOff>2981325</xdr:colOff>
                    <xdr:row>238</xdr:row>
                    <xdr:rowOff>247650</xdr:rowOff>
                  </to>
                </anchor>
              </controlPr>
            </control>
          </mc:Choice>
        </mc:AlternateContent>
        <mc:AlternateContent xmlns:mc="http://schemas.openxmlformats.org/markup-compatibility/2006">
          <mc:Choice Requires="x14">
            <control shapeId="4131" r:id="rId37" name="Option Button 35">
              <controlPr locked="0" defaultSize="0" autoFill="0" autoLine="0" autoPict="0">
                <anchor moveWithCells="1">
                  <from>
                    <xdr:col>0</xdr:col>
                    <xdr:colOff>3400425</xdr:colOff>
                    <xdr:row>238</xdr:row>
                    <xdr:rowOff>28575</xdr:rowOff>
                  </from>
                  <to>
                    <xdr:col>0</xdr:col>
                    <xdr:colOff>3705225</xdr:colOff>
                    <xdr:row>238</xdr:row>
                    <xdr:rowOff>247650</xdr:rowOff>
                  </to>
                </anchor>
              </controlPr>
            </control>
          </mc:Choice>
        </mc:AlternateContent>
        <mc:AlternateContent xmlns:mc="http://schemas.openxmlformats.org/markup-compatibility/2006">
          <mc:Choice Requires="x14">
            <control shapeId="4132" r:id="rId38" name="Group Box 36">
              <controlPr defaultSize="0" autoFill="0" autoPict="0">
                <anchor moveWithCells="1">
                  <from>
                    <xdr:col>0</xdr:col>
                    <xdr:colOff>0</xdr:colOff>
                    <xdr:row>238</xdr:row>
                    <xdr:rowOff>9525</xdr:rowOff>
                  </from>
                  <to>
                    <xdr:col>1</xdr:col>
                    <xdr:colOff>171450</xdr:colOff>
                    <xdr:row>239</xdr:row>
                    <xdr:rowOff>0</xdr:rowOff>
                  </to>
                </anchor>
              </controlPr>
            </control>
          </mc:Choice>
        </mc:AlternateContent>
        <mc:AlternateContent xmlns:mc="http://schemas.openxmlformats.org/markup-compatibility/2006">
          <mc:Choice Requires="x14">
            <control shapeId="4133" r:id="rId39" name="Option Button 37">
              <controlPr locked="0" defaultSize="0" autoFill="0" autoLine="0" autoPict="0">
                <anchor moveWithCells="1">
                  <from>
                    <xdr:col>0</xdr:col>
                    <xdr:colOff>85725</xdr:colOff>
                    <xdr:row>250</xdr:row>
                    <xdr:rowOff>19050</xdr:rowOff>
                  </from>
                  <to>
                    <xdr:col>0</xdr:col>
                    <xdr:colOff>390525</xdr:colOff>
                    <xdr:row>250</xdr:row>
                    <xdr:rowOff>228600</xdr:rowOff>
                  </to>
                </anchor>
              </controlPr>
            </control>
          </mc:Choice>
        </mc:AlternateContent>
        <mc:AlternateContent xmlns:mc="http://schemas.openxmlformats.org/markup-compatibility/2006">
          <mc:Choice Requires="x14">
            <control shapeId="4134" r:id="rId40" name="Option Button 38">
              <controlPr locked="0" defaultSize="0" autoFill="0" autoLine="0" autoPict="0">
                <anchor moveWithCells="1">
                  <from>
                    <xdr:col>0</xdr:col>
                    <xdr:colOff>657225</xdr:colOff>
                    <xdr:row>250</xdr:row>
                    <xdr:rowOff>19050</xdr:rowOff>
                  </from>
                  <to>
                    <xdr:col>0</xdr:col>
                    <xdr:colOff>962025</xdr:colOff>
                    <xdr:row>250</xdr:row>
                    <xdr:rowOff>228600</xdr:rowOff>
                  </to>
                </anchor>
              </controlPr>
            </control>
          </mc:Choice>
        </mc:AlternateContent>
        <mc:AlternateContent xmlns:mc="http://schemas.openxmlformats.org/markup-compatibility/2006">
          <mc:Choice Requires="x14">
            <control shapeId="4135" r:id="rId41" name="Option Button 39">
              <controlPr locked="0" defaultSize="0" autoFill="0" autoLine="0" autoPict="0">
                <anchor moveWithCells="1">
                  <from>
                    <xdr:col>0</xdr:col>
                    <xdr:colOff>1295400</xdr:colOff>
                    <xdr:row>250</xdr:row>
                    <xdr:rowOff>19050</xdr:rowOff>
                  </from>
                  <to>
                    <xdr:col>0</xdr:col>
                    <xdr:colOff>1590675</xdr:colOff>
                    <xdr:row>250</xdr:row>
                    <xdr:rowOff>228600</xdr:rowOff>
                  </to>
                </anchor>
              </controlPr>
            </control>
          </mc:Choice>
        </mc:AlternateContent>
        <mc:AlternateContent xmlns:mc="http://schemas.openxmlformats.org/markup-compatibility/2006">
          <mc:Choice Requires="x14">
            <control shapeId="4136" r:id="rId42" name="Option Button 40">
              <controlPr locked="0" defaultSize="0" autoFill="0" autoLine="0" autoPict="0">
                <anchor moveWithCells="1">
                  <from>
                    <xdr:col>0</xdr:col>
                    <xdr:colOff>2000250</xdr:colOff>
                    <xdr:row>250</xdr:row>
                    <xdr:rowOff>19050</xdr:rowOff>
                  </from>
                  <to>
                    <xdr:col>0</xdr:col>
                    <xdr:colOff>2295525</xdr:colOff>
                    <xdr:row>250</xdr:row>
                    <xdr:rowOff>228600</xdr:rowOff>
                  </to>
                </anchor>
              </controlPr>
            </control>
          </mc:Choice>
        </mc:AlternateContent>
        <mc:AlternateContent xmlns:mc="http://schemas.openxmlformats.org/markup-compatibility/2006">
          <mc:Choice Requires="x14">
            <control shapeId="4137" r:id="rId43" name="Option Button 41">
              <controlPr locked="0" defaultSize="0" autoFill="0" autoLine="0" autoPict="0">
                <anchor moveWithCells="1">
                  <from>
                    <xdr:col>0</xdr:col>
                    <xdr:colOff>2676525</xdr:colOff>
                    <xdr:row>250</xdr:row>
                    <xdr:rowOff>19050</xdr:rowOff>
                  </from>
                  <to>
                    <xdr:col>0</xdr:col>
                    <xdr:colOff>2981325</xdr:colOff>
                    <xdr:row>250</xdr:row>
                    <xdr:rowOff>228600</xdr:rowOff>
                  </to>
                </anchor>
              </controlPr>
            </control>
          </mc:Choice>
        </mc:AlternateContent>
        <mc:AlternateContent xmlns:mc="http://schemas.openxmlformats.org/markup-compatibility/2006">
          <mc:Choice Requires="x14">
            <control shapeId="4138" r:id="rId44" name="Option Button 42">
              <controlPr locked="0" defaultSize="0" autoFill="0" autoLine="0" autoPict="0">
                <anchor moveWithCells="1">
                  <from>
                    <xdr:col>0</xdr:col>
                    <xdr:colOff>3400425</xdr:colOff>
                    <xdr:row>250</xdr:row>
                    <xdr:rowOff>19050</xdr:rowOff>
                  </from>
                  <to>
                    <xdr:col>0</xdr:col>
                    <xdr:colOff>3705225</xdr:colOff>
                    <xdr:row>250</xdr:row>
                    <xdr:rowOff>228600</xdr:rowOff>
                  </to>
                </anchor>
              </controlPr>
            </control>
          </mc:Choice>
        </mc:AlternateContent>
        <mc:AlternateContent xmlns:mc="http://schemas.openxmlformats.org/markup-compatibility/2006">
          <mc:Choice Requires="x14">
            <control shapeId="4139" r:id="rId45" name="Group Box 43">
              <controlPr defaultSize="0" autoFill="0" autoPict="0">
                <anchor moveWithCells="1">
                  <from>
                    <xdr:col>0</xdr:col>
                    <xdr:colOff>0</xdr:colOff>
                    <xdr:row>250</xdr:row>
                    <xdr:rowOff>0</xdr:rowOff>
                  </from>
                  <to>
                    <xdr:col>1</xdr:col>
                    <xdr:colOff>171450</xdr:colOff>
                    <xdr:row>250</xdr:row>
                    <xdr:rowOff>247650</xdr:rowOff>
                  </to>
                </anchor>
              </controlPr>
            </control>
          </mc:Choice>
        </mc:AlternateContent>
        <mc:AlternateContent xmlns:mc="http://schemas.openxmlformats.org/markup-compatibility/2006">
          <mc:Choice Requires="x14">
            <control shapeId="4140" r:id="rId46" name="Option Button 44">
              <controlPr locked="0" defaultSize="0" autoFill="0" autoLine="0" autoPict="0">
                <anchor moveWithCells="1">
                  <from>
                    <xdr:col>0</xdr:col>
                    <xdr:colOff>85725</xdr:colOff>
                    <xdr:row>261</xdr:row>
                    <xdr:rowOff>19050</xdr:rowOff>
                  </from>
                  <to>
                    <xdr:col>0</xdr:col>
                    <xdr:colOff>390525</xdr:colOff>
                    <xdr:row>261</xdr:row>
                    <xdr:rowOff>228600</xdr:rowOff>
                  </to>
                </anchor>
              </controlPr>
            </control>
          </mc:Choice>
        </mc:AlternateContent>
        <mc:AlternateContent xmlns:mc="http://schemas.openxmlformats.org/markup-compatibility/2006">
          <mc:Choice Requires="x14">
            <control shapeId="4141" r:id="rId47" name="Option Button 45">
              <controlPr locked="0" defaultSize="0" autoFill="0" autoLine="0" autoPict="0">
                <anchor moveWithCells="1">
                  <from>
                    <xdr:col>0</xdr:col>
                    <xdr:colOff>657225</xdr:colOff>
                    <xdr:row>261</xdr:row>
                    <xdr:rowOff>19050</xdr:rowOff>
                  </from>
                  <to>
                    <xdr:col>0</xdr:col>
                    <xdr:colOff>962025</xdr:colOff>
                    <xdr:row>261</xdr:row>
                    <xdr:rowOff>228600</xdr:rowOff>
                  </to>
                </anchor>
              </controlPr>
            </control>
          </mc:Choice>
        </mc:AlternateContent>
        <mc:AlternateContent xmlns:mc="http://schemas.openxmlformats.org/markup-compatibility/2006">
          <mc:Choice Requires="x14">
            <control shapeId="4142" r:id="rId48" name="Option Button 46">
              <controlPr locked="0" defaultSize="0" autoFill="0" autoLine="0" autoPict="0">
                <anchor moveWithCells="1">
                  <from>
                    <xdr:col>0</xdr:col>
                    <xdr:colOff>1295400</xdr:colOff>
                    <xdr:row>261</xdr:row>
                    <xdr:rowOff>19050</xdr:rowOff>
                  </from>
                  <to>
                    <xdr:col>0</xdr:col>
                    <xdr:colOff>1590675</xdr:colOff>
                    <xdr:row>261</xdr:row>
                    <xdr:rowOff>228600</xdr:rowOff>
                  </to>
                </anchor>
              </controlPr>
            </control>
          </mc:Choice>
        </mc:AlternateContent>
        <mc:AlternateContent xmlns:mc="http://schemas.openxmlformats.org/markup-compatibility/2006">
          <mc:Choice Requires="x14">
            <control shapeId="4143" r:id="rId49" name="Option Button 47">
              <controlPr locked="0" defaultSize="0" autoFill="0" autoLine="0" autoPict="0">
                <anchor moveWithCells="1">
                  <from>
                    <xdr:col>0</xdr:col>
                    <xdr:colOff>2000250</xdr:colOff>
                    <xdr:row>261</xdr:row>
                    <xdr:rowOff>19050</xdr:rowOff>
                  </from>
                  <to>
                    <xdr:col>0</xdr:col>
                    <xdr:colOff>2295525</xdr:colOff>
                    <xdr:row>261</xdr:row>
                    <xdr:rowOff>228600</xdr:rowOff>
                  </to>
                </anchor>
              </controlPr>
            </control>
          </mc:Choice>
        </mc:AlternateContent>
        <mc:AlternateContent xmlns:mc="http://schemas.openxmlformats.org/markup-compatibility/2006">
          <mc:Choice Requires="x14">
            <control shapeId="4144" r:id="rId50" name="Option Button 48">
              <controlPr locked="0" defaultSize="0" autoFill="0" autoLine="0" autoPict="0">
                <anchor moveWithCells="1">
                  <from>
                    <xdr:col>0</xdr:col>
                    <xdr:colOff>2676525</xdr:colOff>
                    <xdr:row>261</xdr:row>
                    <xdr:rowOff>19050</xdr:rowOff>
                  </from>
                  <to>
                    <xdr:col>0</xdr:col>
                    <xdr:colOff>2981325</xdr:colOff>
                    <xdr:row>261</xdr:row>
                    <xdr:rowOff>228600</xdr:rowOff>
                  </to>
                </anchor>
              </controlPr>
            </control>
          </mc:Choice>
        </mc:AlternateContent>
        <mc:AlternateContent xmlns:mc="http://schemas.openxmlformats.org/markup-compatibility/2006">
          <mc:Choice Requires="x14">
            <control shapeId="4145" r:id="rId51" name="Option Button 49">
              <controlPr locked="0" defaultSize="0" autoFill="0" autoLine="0" autoPict="0">
                <anchor moveWithCells="1">
                  <from>
                    <xdr:col>0</xdr:col>
                    <xdr:colOff>3400425</xdr:colOff>
                    <xdr:row>261</xdr:row>
                    <xdr:rowOff>19050</xdr:rowOff>
                  </from>
                  <to>
                    <xdr:col>0</xdr:col>
                    <xdr:colOff>3705225</xdr:colOff>
                    <xdr:row>261</xdr:row>
                    <xdr:rowOff>228600</xdr:rowOff>
                  </to>
                </anchor>
              </controlPr>
            </control>
          </mc:Choice>
        </mc:AlternateContent>
        <mc:AlternateContent xmlns:mc="http://schemas.openxmlformats.org/markup-compatibility/2006">
          <mc:Choice Requires="x14">
            <control shapeId="4146" r:id="rId52" name="Group Box 50">
              <controlPr defaultSize="0" autoFill="0" autoPict="0">
                <anchor moveWithCells="1">
                  <from>
                    <xdr:col>0</xdr:col>
                    <xdr:colOff>0</xdr:colOff>
                    <xdr:row>261</xdr:row>
                    <xdr:rowOff>0</xdr:rowOff>
                  </from>
                  <to>
                    <xdr:col>1</xdr:col>
                    <xdr:colOff>171450</xdr:colOff>
                    <xdr:row>261</xdr:row>
                    <xdr:rowOff>247650</xdr:rowOff>
                  </to>
                </anchor>
              </controlPr>
            </control>
          </mc:Choice>
        </mc:AlternateContent>
        <mc:AlternateContent xmlns:mc="http://schemas.openxmlformats.org/markup-compatibility/2006">
          <mc:Choice Requires="x14">
            <control shapeId="4149" r:id="rId53" name="Option Button 53">
              <controlPr locked="0" defaultSize="0" autoFill="0" autoLine="0" autoPict="0">
                <anchor moveWithCells="1">
                  <from>
                    <xdr:col>2</xdr:col>
                    <xdr:colOff>66675</xdr:colOff>
                    <xdr:row>1</xdr:row>
                    <xdr:rowOff>85725</xdr:rowOff>
                  </from>
                  <to>
                    <xdr:col>2</xdr:col>
                    <xdr:colOff>447675</xdr:colOff>
                    <xdr:row>2</xdr:row>
                    <xdr:rowOff>200025</xdr:rowOff>
                  </to>
                </anchor>
              </controlPr>
            </control>
          </mc:Choice>
        </mc:AlternateContent>
        <mc:AlternateContent xmlns:mc="http://schemas.openxmlformats.org/markup-compatibility/2006">
          <mc:Choice Requires="x14">
            <control shapeId="4150" r:id="rId54" name="Option Button 54">
              <controlPr locked="0" defaultSize="0" autoFill="0" autoLine="0" autoPict="0">
                <anchor moveWithCells="1">
                  <from>
                    <xdr:col>2</xdr:col>
                    <xdr:colOff>590550</xdr:colOff>
                    <xdr:row>1</xdr:row>
                    <xdr:rowOff>76200</xdr:rowOff>
                  </from>
                  <to>
                    <xdr:col>2</xdr:col>
                    <xdr:colOff>1076325</xdr:colOff>
                    <xdr:row>2</xdr:row>
                    <xdr:rowOff>200025</xdr:rowOff>
                  </to>
                </anchor>
              </controlPr>
            </control>
          </mc:Choice>
        </mc:AlternateContent>
        <mc:AlternateContent xmlns:mc="http://schemas.openxmlformats.org/markup-compatibility/2006">
          <mc:Choice Requires="x14">
            <control shapeId="4151" r:id="rId55" name="Group Box 55">
              <controlPr defaultSize="0" autoFill="0" autoPict="0">
                <anchor moveWithCells="1">
                  <from>
                    <xdr:col>1</xdr:col>
                    <xdr:colOff>571500</xdr:colOff>
                    <xdr:row>0</xdr:row>
                    <xdr:rowOff>304800</xdr:rowOff>
                  </from>
                  <to>
                    <xdr:col>2</xdr:col>
                    <xdr:colOff>1295400</xdr:colOff>
                    <xdr:row>3</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6" id="{6CF6486E-4462-45A5-8607-087334E814C3}">
            <xm:f>$U$12&lt;&gt;'1 Unternehmensangaben'!$G$22</xm:f>
            <x14:dxf>
              <font>
                <color theme="0" tint="-0.24994659260841701"/>
              </font>
              <fill>
                <patternFill>
                  <bgColor theme="0" tint="-0.499984740745262"/>
                </patternFill>
              </fill>
            </x14:dxf>
          </x14:cfRule>
          <xm:sqref>A12:D30</xm:sqref>
        </x14:conditionalFormatting>
        <x14:conditionalFormatting xmlns:xm="http://schemas.microsoft.com/office/excel/2006/main">
          <x14:cfRule type="expression" priority="47" id="{2A1EA7C9-43D4-484D-82F5-901C99FAA338}">
            <xm:f>$U$32&lt;&gt;'1 Unternehmensangaben'!$G$22</xm:f>
            <x14:dxf>
              <font>
                <color theme="0" tint="-0.24994659260841701"/>
              </font>
              <fill>
                <patternFill>
                  <bgColor theme="0" tint="-0.499984740745262"/>
                </patternFill>
              </fill>
            </x14:dxf>
          </x14:cfRule>
          <xm:sqref>A32:D38</xm:sqref>
        </x14:conditionalFormatting>
        <x14:conditionalFormatting xmlns:xm="http://schemas.microsoft.com/office/excel/2006/main">
          <x14:cfRule type="expression" priority="48" id="{EC4D7F0A-12F8-458D-9AAD-1B80BC15D686}">
            <xm:f>NOT(OR('1 Unternehmensangaben'!$G$22=$U$40,            '1 Unternehmensangaben'!$G$22=$V$40,            '1 Unternehmensangaben'!$G$22=$W$40,            '1 Unternehmensangaben'!$G$22=$X$40,            '1 Unternehmensangaben'!$G$22=$Y$40))</xm:f>
            <x14:dxf>
              <font>
                <color theme="0" tint="-0.24994659260841701"/>
              </font>
              <fill>
                <patternFill>
                  <bgColor theme="0" tint="-0.499984740745262"/>
                </patternFill>
              </fill>
            </x14:dxf>
          </x14:cfRule>
          <xm:sqref>A40:D65</xm:sqref>
        </x14:conditionalFormatting>
        <x14:conditionalFormatting xmlns:xm="http://schemas.microsoft.com/office/excel/2006/main">
          <x14:cfRule type="expression" priority="49" id="{52D3E67E-5213-44C0-9A15-C173467F19D9}">
            <xm:f>NOT(OR('1 Unternehmensangaben'!$G$22=$U$67,            '1 Unternehmensangaben'!$G$22=$V$67,            '1 Unternehmensangaben'!$G$22=$W$67,            '1 Unternehmensangaben'!$G$22=$X$67,            '1 Unternehmensangaben'!$G$22=$Y$67))</xm:f>
            <x14:dxf>
              <font>
                <color theme="0" tint="-0.24994659260841701"/>
              </font>
              <fill>
                <patternFill>
                  <bgColor theme="0" tint="-0.499984740745262"/>
                </patternFill>
              </fill>
            </x14:dxf>
          </x14:cfRule>
          <xm:sqref>A67:D92</xm:sqref>
        </x14:conditionalFormatting>
        <x14:conditionalFormatting xmlns:xm="http://schemas.microsoft.com/office/excel/2006/main">
          <x14:cfRule type="expression" priority="50" id="{5F0D2339-9F61-4290-8F77-73FFEB361977}">
            <xm:f>NOT(OR('1 Unternehmensangaben'!$G$22=$U$94,            '1 Unternehmensangaben'!$G$22=$V$94,            '1 Unternehmensangaben'!$G$22=$W$94,            '1 Unternehmensangaben'!$G$22=$X$94,            '1 Unternehmensangaben'!$G$22=$Y$94))</xm:f>
            <x14:dxf>
              <font>
                <color theme="0" tint="-0.24994659260841701"/>
              </font>
              <fill>
                <patternFill>
                  <bgColor theme="0" tint="-0.499984740745262"/>
                </patternFill>
              </fill>
            </x14:dxf>
          </x14:cfRule>
          <xm:sqref>A94:D104</xm:sqref>
        </x14:conditionalFormatting>
        <x14:conditionalFormatting xmlns:xm="http://schemas.microsoft.com/office/excel/2006/main">
          <x14:cfRule type="expression" priority="51" id="{C289FE5E-1335-4DC3-AC7D-53F4DDE3AA94}">
            <xm:f>NOT(OR('1 Unternehmensangaben'!$G$22=$U$106,            '1 Unternehmensangaben'!$G$22=$V$106,            '1 Unternehmensangaben'!$G$22=$W$106,            '1 Unternehmensangaben'!$G$22=$X$106,            '1 Unternehmensangaben'!$G$22=$Y$106))</xm:f>
            <x14:dxf>
              <font>
                <color theme="0" tint="-0.24994659260841701"/>
              </font>
              <fill>
                <patternFill>
                  <bgColor theme="0" tint="-0.499984740745262"/>
                </patternFill>
              </fill>
            </x14:dxf>
          </x14:cfRule>
          <xm:sqref>A106:D121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58902-0896-4CE2-A53F-E025445DECB3}">
  <dimension ref="A1:Q87"/>
  <sheetViews>
    <sheetView showGridLines="0" zoomScale="115" zoomScaleNormal="115" zoomScaleSheetLayoutView="55" workbookViewId="0">
      <pane xSplit="1" ySplit="1" topLeftCell="B2" activePane="bottomRight" state="frozen"/>
      <selection activeCell="H45" sqref="H45"/>
      <selection pane="topRight" activeCell="H45" sqref="H45"/>
      <selection pane="bottomLeft" activeCell="H45" sqref="H45"/>
      <selection pane="bottomRight" activeCell="E74" sqref="E74"/>
    </sheetView>
  </sheetViews>
  <sheetFormatPr baseColWidth="10" defaultColWidth="8" defaultRowHeight="14.25" outlineLevelRow="1"/>
  <cols>
    <col min="1" max="1" width="6.75" style="9" customWidth="1"/>
    <col min="2" max="3" width="27.5" style="9" customWidth="1"/>
    <col min="4" max="4" width="24" style="15" customWidth="1"/>
    <col min="5" max="6" width="22.625" style="9" customWidth="1"/>
    <col min="7" max="7" width="38.125" style="9" customWidth="1"/>
    <col min="8" max="8" width="17.125" style="9" customWidth="1"/>
    <col min="9" max="9" width="15.875" style="9" customWidth="1"/>
    <col min="10" max="10" width="32.625" style="9" customWidth="1"/>
    <col min="11" max="11" width="22.625" style="9" customWidth="1"/>
    <col min="12" max="12" width="32.625" style="9" customWidth="1"/>
    <col min="13" max="13" width="40.625" style="9" customWidth="1"/>
    <col min="14" max="14" width="29.5" style="9" customWidth="1"/>
    <col min="15" max="16" width="8" style="9"/>
    <col min="17" max="17" width="8.375" style="9" bestFit="1" customWidth="1"/>
    <col min="18" max="18" width="17.625" style="9" customWidth="1"/>
    <col min="19" max="19" width="17" style="9" customWidth="1"/>
    <col min="20" max="21" width="15.75" style="9" customWidth="1"/>
    <col min="22" max="22" width="14.25" style="9" customWidth="1"/>
    <col min="23" max="23" width="12.375" style="9" customWidth="1"/>
    <col min="24" max="24" width="12.625" style="9" customWidth="1"/>
    <col min="25" max="25" width="8.5" style="9" customWidth="1"/>
    <col min="26" max="26" width="11.25" style="9" customWidth="1"/>
    <col min="27" max="27" width="29" style="9" customWidth="1"/>
    <col min="28" max="28" width="12.25" style="9" customWidth="1"/>
    <col min="29" max="29" width="17.5" style="9" customWidth="1"/>
    <col min="30" max="16384" width="8" style="9"/>
  </cols>
  <sheetData>
    <row r="1" spans="1:17" s="11" customFormat="1" ht="20.25" customHeight="1">
      <c r="A1" s="136" t="s">
        <v>27</v>
      </c>
      <c r="B1" s="136" t="s">
        <v>95</v>
      </c>
      <c r="C1" s="136" t="s">
        <v>435</v>
      </c>
      <c r="D1" s="136" t="s">
        <v>96</v>
      </c>
      <c r="E1" s="136" t="s">
        <v>97</v>
      </c>
      <c r="F1" s="136" t="s">
        <v>98</v>
      </c>
      <c r="G1" s="136" t="s">
        <v>178</v>
      </c>
      <c r="H1" s="136" t="s">
        <v>183</v>
      </c>
      <c r="I1" s="136" t="s">
        <v>184</v>
      </c>
      <c r="J1" s="136" t="s">
        <v>249</v>
      </c>
      <c r="K1" s="136" t="s">
        <v>99</v>
      </c>
      <c r="L1" s="136" t="s">
        <v>100</v>
      </c>
      <c r="M1" s="136" t="s">
        <v>101</v>
      </c>
      <c r="N1" s="136" t="s">
        <v>102</v>
      </c>
    </row>
    <row r="2" spans="1:17" ht="15" customHeight="1">
      <c r="A2" s="392">
        <v>2023</v>
      </c>
      <c r="B2" s="109"/>
      <c r="C2" s="109"/>
      <c r="D2" s="109"/>
      <c r="E2" s="109"/>
      <c r="F2" s="131"/>
      <c r="G2" s="131"/>
      <c r="H2" s="131"/>
      <c r="I2" s="131"/>
      <c r="J2" s="132"/>
      <c r="K2" s="132"/>
      <c r="L2" s="132"/>
      <c r="M2" s="108"/>
      <c r="N2" s="108"/>
    </row>
    <row r="3" spans="1:17" ht="15" customHeight="1">
      <c r="A3" s="393"/>
      <c r="B3" s="109"/>
      <c r="C3" s="109"/>
      <c r="D3" s="109"/>
      <c r="E3" s="109"/>
      <c r="F3" s="131"/>
      <c r="G3" s="131"/>
      <c r="H3" s="131"/>
      <c r="I3" s="131"/>
      <c r="J3" s="132"/>
      <c r="K3" s="132"/>
      <c r="L3" s="132"/>
      <c r="M3" s="108"/>
      <c r="N3" s="108"/>
    </row>
    <row r="4" spans="1:17" ht="15" customHeight="1">
      <c r="A4" s="393"/>
      <c r="B4" s="109"/>
      <c r="C4" s="109"/>
      <c r="D4" s="109"/>
      <c r="E4" s="109"/>
      <c r="F4" s="131"/>
      <c r="G4" s="131"/>
      <c r="H4" s="131"/>
      <c r="I4" s="131"/>
      <c r="J4" s="132"/>
      <c r="K4" s="132"/>
      <c r="L4" s="132"/>
      <c r="M4" s="108"/>
      <c r="N4" s="108"/>
    </row>
    <row r="5" spans="1:17" ht="15" customHeight="1">
      <c r="A5" s="393"/>
      <c r="B5" s="109"/>
      <c r="C5" s="109"/>
      <c r="D5" s="109"/>
      <c r="E5" s="109"/>
      <c r="F5" s="131"/>
      <c r="G5" s="131"/>
      <c r="H5" s="131"/>
      <c r="I5" s="131"/>
      <c r="J5" s="132"/>
      <c r="K5" s="132"/>
      <c r="L5" s="132"/>
      <c r="M5" s="108"/>
      <c r="N5" s="108"/>
      <c r="Q5" s="217"/>
    </row>
    <row r="6" spans="1:17" ht="15" customHeight="1">
      <c r="A6" s="393"/>
      <c r="B6" s="109"/>
      <c r="C6" s="109"/>
      <c r="D6" s="109"/>
      <c r="E6" s="109"/>
      <c r="F6" s="131"/>
      <c r="G6" s="131"/>
      <c r="H6" s="131"/>
      <c r="I6" s="131"/>
      <c r="J6" s="132"/>
      <c r="K6" s="132"/>
      <c r="L6" s="132"/>
      <c r="M6" s="108"/>
      <c r="N6" s="108"/>
      <c r="Q6" s="236"/>
    </row>
    <row r="7" spans="1:17" ht="15" customHeight="1">
      <c r="A7" s="393"/>
      <c r="B7" s="109"/>
      <c r="C7" s="109"/>
      <c r="D7" s="109"/>
      <c r="E7" s="109"/>
      <c r="F7" s="131"/>
      <c r="G7" s="131"/>
      <c r="H7" s="131"/>
      <c r="I7" s="131"/>
      <c r="J7" s="132"/>
      <c r="K7" s="132"/>
      <c r="L7" s="132"/>
      <c r="M7" s="108"/>
      <c r="N7" s="108"/>
    </row>
    <row r="8" spans="1:17" ht="15" customHeight="1">
      <c r="A8" s="393"/>
      <c r="B8" s="109"/>
      <c r="C8" s="109"/>
      <c r="D8" s="109"/>
      <c r="E8" s="109"/>
      <c r="F8" s="131"/>
      <c r="G8" s="131"/>
      <c r="H8" s="131"/>
      <c r="I8" s="131"/>
      <c r="J8" s="132"/>
      <c r="K8" s="132"/>
      <c r="L8" s="132"/>
      <c r="M8" s="108"/>
      <c r="N8" s="108"/>
    </row>
    <row r="9" spans="1:17" ht="15" customHeight="1">
      <c r="A9" s="393"/>
      <c r="B9" s="109"/>
      <c r="C9" s="109"/>
      <c r="D9" s="109"/>
      <c r="E9" s="109"/>
      <c r="F9" s="131"/>
      <c r="G9" s="131"/>
      <c r="H9" s="131"/>
      <c r="I9" s="131"/>
      <c r="J9" s="132"/>
      <c r="K9" s="132"/>
      <c r="L9" s="132"/>
      <c r="M9" s="108"/>
      <c r="N9" s="108"/>
    </row>
    <row r="10" spans="1:17" ht="15" customHeight="1">
      <c r="A10" s="393"/>
      <c r="B10" s="109"/>
      <c r="C10" s="109"/>
      <c r="D10" s="109"/>
      <c r="E10" s="109"/>
      <c r="F10" s="131"/>
      <c r="G10" s="131"/>
      <c r="H10" s="131"/>
      <c r="I10" s="131"/>
      <c r="J10" s="132"/>
      <c r="K10" s="132"/>
      <c r="L10" s="132"/>
      <c r="M10" s="108"/>
      <c r="N10" s="108"/>
    </row>
    <row r="11" spans="1:17" ht="15" customHeight="1">
      <c r="A11" s="393"/>
      <c r="B11" s="109"/>
      <c r="C11" s="109"/>
      <c r="D11" s="130"/>
      <c r="E11" s="109"/>
      <c r="F11" s="131"/>
      <c r="G11" s="131"/>
      <c r="H11" s="111"/>
      <c r="I11" s="131"/>
      <c r="J11" s="132"/>
      <c r="K11" s="132"/>
      <c r="L11" s="132"/>
      <c r="M11" s="108"/>
      <c r="N11" s="108"/>
    </row>
    <row r="12" spans="1:17" ht="15" customHeight="1" outlineLevel="1">
      <c r="A12" s="393"/>
      <c r="B12" s="109"/>
      <c r="C12" s="109"/>
      <c r="D12" s="130"/>
      <c r="E12" s="109"/>
      <c r="F12" s="131"/>
      <c r="G12" s="131"/>
      <c r="H12" s="111"/>
      <c r="I12" s="131"/>
      <c r="J12" s="132"/>
      <c r="K12" s="132"/>
      <c r="L12" s="132"/>
      <c r="M12" s="108"/>
      <c r="N12" s="108"/>
    </row>
    <row r="13" spans="1:17" ht="15" customHeight="1" outlineLevel="1">
      <c r="A13" s="393"/>
      <c r="B13" s="109"/>
      <c r="C13" s="109"/>
      <c r="D13" s="130"/>
      <c r="E13" s="109"/>
      <c r="F13" s="131"/>
      <c r="G13" s="131"/>
      <c r="H13" s="111"/>
      <c r="I13" s="131"/>
      <c r="J13" s="132"/>
      <c r="K13" s="132"/>
      <c r="L13" s="132"/>
      <c r="M13" s="108"/>
      <c r="N13" s="108"/>
    </row>
    <row r="14" spans="1:17" ht="15" customHeight="1" outlineLevel="1">
      <c r="A14" s="393"/>
      <c r="B14" s="109"/>
      <c r="C14" s="109"/>
      <c r="D14" s="130"/>
      <c r="E14" s="109"/>
      <c r="F14" s="131"/>
      <c r="G14" s="131"/>
      <c r="H14" s="111"/>
      <c r="I14" s="131"/>
      <c r="J14" s="132"/>
      <c r="K14" s="132"/>
      <c r="L14" s="132"/>
      <c r="M14" s="108"/>
      <c r="N14" s="108"/>
    </row>
    <row r="15" spans="1:17" ht="15" customHeight="1" outlineLevel="1">
      <c r="A15" s="393"/>
      <c r="B15" s="109"/>
      <c r="C15" s="109"/>
      <c r="D15" s="130"/>
      <c r="E15" s="109"/>
      <c r="F15" s="131"/>
      <c r="G15" s="131"/>
      <c r="H15" s="111"/>
      <c r="I15" s="131"/>
      <c r="J15" s="132"/>
      <c r="K15" s="132"/>
      <c r="L15" s="132"/>
      <c r="M15" s="108"/>
      <c r="N15" s="108"/>
    </row>
    <row r="16" spans="1:17" ht="15" customHeight="1" outlineLevel="1">
      <c r="A16" s="393"/>
      <c r="B16" s="109"/>
      <c r="C16" s="109"/>
      <c r="D16" s="130"/>
      <c r="E16" s="109"/>
      <c r="F16" s="131"/>
      <c r="G16" s="131"/>
      <c r="H16" s="111"/>
      <c r="I16" s="131"/>
      <c r="J16" s="132"/>
      <c r="K16" s="132"/>
      <c r="L16" s="132"/>
      <c r="M16" s="108"/>
      <c r="N16" s="108"/>
    </row>
    <row r="17" spans="1:14" ht="15" customHeight="1" outlineLevel="1">
      <c r="A17" s="393"/>
      <c r="B17" s="109"/>
      <c r="C17" s="109"/>
      <c r="D17" s="130"/>
      <c r="E17" s="109"/>
      <c r="F17" s="131"/>
      <c r="G17" s="131"/>
      <c r="H17" s="111"/>
      <c r="I17" s="131"/>
      <c r="J17" s="132"/>
      <c r="K17" s="132"/>
      <c r="L17" s="132"/>
      <c r="M17" s="108"/>
      <c r="N17" s="108"/>
    </row>
    <row r="18" spans="1:14" ht="15" customHeight="1" outlineLevel="1">
      <c r="A18" s="393"/>
      <c r="B18" s="109"/>
      <c r="C18" s="109"/>
      <c r="D18" s="130"/>
      <c r="E18" s="109"/>
      <c r="F18" s="131"/>
      <c r="G18" s="131"/>
      <c r="H18" s="111"/>
      <c r="I18" s="131"/>
      <c r="J18" s="132"/>
      <c r="K18" s="132"/>
      <c r="L18" s="132"/>
      <c r="M18" s="108"/>
      <c r="N18" s="108"/>
    </row>
    <row r="19" spans="1:14" ht="15" customHeight="1" outlineLevel="1">
      <c r="A19" s="393"/>
      <c r="B19" s="109"/>
      <c r="C19" s="109"/>
      <c r="D19" s="130"/>
      <c r="E19" s="109"/>
      <c r="F19" s="131"/>
      <c r="G19" s="131"/>
      <c r="H19" s="111"/>
      <c r="I19" s="131"/>
      <c r="J19" s="132"/>
      <c r="K19" s="132"/>
      <c r="L19" s="132"/>
      <c r="M19" s="108"/>
      <c r="N19" s="108"/>
    </row>
    <row r="20" spans="1:14" ht="15" customHeight="1" outlineLevel="1">
      <c r="A20" s="393"/>
      <c r="B20" s="109"/>
      <c r="C20" s="109"/>
      <c r="D20" s="130"/>
      <c r="E20" s="109"/>
      <c r="F20" s="131"/>
      <c r="G20" s="131"/>
      <c r="H20" s="111"/>
      <c r="I20" s="131"/>
      <c r="J20" s="132"/>
      <c r="K20" s="132"/>
      <c r="L20" s="132"/>
      <c r="M20" s="108"/>
      <c r="N20" s="108"/>
    </row>
    <row r="21" spans="1:14" ht="15" customHeight="1" outlineLevel="1">
      <c r="A21" s="393"/>
      <c r="B21" s="109"/>
      <c r="C21" s="109"/>
      <c r="D21" s="130"/>
      <c r="E21" s="109"/>
      <c r="F21" s="131"/>
      <c r="G21" s="131"/>
      <c r="H21" s="111"/>
      <c r="I21" s="131"/>
      <c r="J21" s="132"/>
      <c r="K21" s="132"/>
      <c r="L21" s="132"/>
      <c r="M21" s="108"/>
      <c r="N21" s="108"/>
    </row>
    <row r="22" spans="1:14" ht="15" customHeight="1" outlineLevel="1">
      <c r="A22" s="393"/>
      <c r="B22" s="109"/>
      <c r="C22" s="109"/>
      <c r="D22" s="130"/>
      <c r="E22" s="109"/>
      <c r="F22" s="131"/>
      <c r="G22" s="131"/>
      <c r="H22" s="111"/>
      <c r="I22" s="131"/>
      <c r="J22" s="132"/>
      <c r="K22" s="132"/>
      <c r="L22" s="132"/>
      <c r="M22" s="108"/>
      <c r="N22" s="108"/>
    </row>
    <row r="23" spans="1:14" ht="15" customHeight="1" outlineLevel="1">
      <c r="A23" s="394"/>
      <c r="B23" s="108"/>
      <c r="C23" s="108"/>
      <c r="D23" s="130"/>
      <c r="E23" s="109"/>
      <c r="F23" s="131"/>
      <c r="G23" s="131"/>
      <c r="H23" s="111"/>
      <c r="I23" s="131"/>
      <c r="J23" s="132"/>
      <c r="K23" s="132"/>
      <c r="L23" s="132"/>
      <c r="M23" s="108"/>
      <c r="N23" s="108"/>
    </row>
    <row r="24" spans="1:14" ht="15" customHeight="1">
      <c r="A24" s="392">
        <v>2024</v>
      </c>
      <c r="B24" s="110"/>
      <c r="C24" s="110"/>
      <c r="D24" s="110"/>
      <c r="E24" s="110"/>
      <c r="F24" s="140"/>
      <c r="G24" s="140"/>
      <c r="H24" s="140"/>
      <c r="I24" s="140"/>
      <c r="J24" s="143"/>
      <c r="K24" s="143"/>
      <c r="L24" s="143"/>
      <c r="M24" s="135"/>
      <c r="N24" s="135"/>
    </row>
    <row r="25" spans="1:14" ht="15" customHeight="1">
      <c r="A25" s="393"/>
      <c r="B25" s="110"/>
      <c r="C25" s="110"/>
      <c r="D25" s="110"/>
      <c r="E25" s="110"/>
      <c r="F25" s="140"/>
      <c r="G25" s="140"/>
      <c r="H25" s="140"/>
      <c r="I25" s="140"/>
      <c r="J25" s="143"/>
      <c r="K25" s="143"/>
      <c r="L25" s="143"/>
      <c r="M25" s="135"/>
      <c r="N25" s="135"/>
    </row>
    <row r="26" spans="1:14" ht="15" customHeight="1">
      <c r="A26" s="393"/>
      <c r="B26" s="110"/>
      <c r="C26" s="110"/>
      <c r="D26" s="110"/>
      <c r="E26" s="110"/>
      <c r="F26" s="140"/>
      <c r="G26" s="140"/>
      <c r="H26" s="140"/>
      <c r="I26" s="140"/>
      <c r="J26" s="143"/>
      <c r="K26" s="143"/>
      <c r="L26" s="143"/>
      <c r="M26" s="135"/>
      <c r="N26" s="135"/>
    </row>
    <row r="27" spans="1:14" ht="15" customHeight="1">
      <c r="A27" s="393"/>
      <c r="B27" s="110"/>
      <c r="C27" s="110"/>
      <c r="D27" s="110"/>
      <c r="E27" s="110"/>
      <c r="F27" s="140"/>
      <c r="G27" s="140"/>
      <c r="H27" s="140"/>
      <c r="I27" s="140"/>
      <c r="J27" s="143"/>
      <c r="K27" s="143"/>
      <c r="L27" s="143"/>
      <c r="M27" s="135"/>
      <c r="N27" s="135"/>
    </row>
    <row r="28" spans="1:14" ht="15" customHeight="1">
      <c r="A28" s="393"/>
      <c r="B28" s="110"/>
      <c r="C28" s="110"/>
      <c r="D28" s="110"/>
      <c r="E28" s="110"/>
      <c r="F28" s="140"/>
      <c r="G28" s="140"/>
      <c r="H28" s="140"/>
      <c r="I28" s="140"/>
      <c r="J28" s="143"/>
      <c r="K28" s="143"/>
      <c r="L28" s="143"/>
      <c r="M28" s="135"/>
      <c r="N28" s="135"/>
    </row>
    <row r="29" spans="1:14" ht="15" customHeight="1">
      <c r="A29" s="393"/>
      <c r="B29" s="110"/>
      <c r="C29" s="110"/>
      <c r="D29" s="110"/>
      <c r="E29" s="110"/>
      <c r="F29" s="140"/>
      <c r="G29" s="140"/>
      <c r="H29" s="140"/>
      <c r="I29" s="140"/>
      <c r="J29" s="143"/>
      <c r="K29" s="143"/>
      <c r="L29" s="143"/>
      <c r="M29" s="135"/>
      <c r="N29" s="135"/>
    </row>
    <row r="30" spans="1:14" ht="15" customHeight="1">
      <c r="A30" s="393"/>
      <c r="B30" s="110"/>
      <c r="C30" s="110"/>
      <c r="D30" s="110"/>
      <c r="E30" s="110"/>
      <c r="F30" s="140"/>
      <c r="G30" s="140"/>
      <c r="H30" s="140"/>
      <c r="I30" s="140"/>
      <c r="J30" s="143"/>
      <c r="K30" s="143"/>
      <c r="L30" s="143"/>
      <c r="M30" s="135"/>
      <c r="N30" s="135"/>
    </row>
    <row r="31" spans="1:14" ht="15" customHeight="1">
      <c r="A31" s="393"/>
      <c r="B31" s="110"/>
      <c r="C31" s="110"/>
      <c r="D31" s="110"/>
      <c r="E31" s="110"/>
      <c r="F31" s="140"/>
      <c r="G31" s="140"/>
      <c r="H31" s="140"/>
      <c r="I31" s="140"/>
      <c r="J31" s="143"/>
      <c r="K31" s="143"/>
      <c r="L31" s="143"/>
      <c r="M31" s="135"/>
      <c r="N31" s="135"/>
    </row>
    <row r="32" spans="1:14" ht="15" customHeight="1">
      <c r="A32" s="393"/>
      <c r="B32" s="110"/>
      <c r="C32" s="110"/>
      <c r="D32" s="110"/>
      <c r="E32" s="110"/>
      <c r="F32" s="140"/>
      <c r="G32" s="140"/>
      <c r="H32" s="140"/>
      <c r="I32" s="140"/>
      <c r="J32" s="143"/>
      <c r="K32" s="143"/>
      <c r="L32" s="143"/>
      <c r="M32" s="135"/>
      <c r="N32" s="135"/>
    </row>
    <row r="33" spans="1:14" ht="15" customHeight="1">
      <c r="A33" s="393"/>
      <c r="B33" s="110"/>
      <c r="C33" s="110"/>
      <c r="D33" s="139"/>
      <c r="E33" s="110"/>
      <c r="F33" s="140"/>
      <c r="G33" s="140"/>
      <c r="H33" s="141"/>
      <c r="I33" s="140"/>
      <c r="J33" s="143"/>
      <c r="K33" s="143"/>
      <c r="L33" s="143"/>
      <c r="M33" s="135"/>
      <c r="N33" s="135"/>
    </row>
    <row r="34" spans="1:14" ht="15" customHeight="1" outlineLevel="1">
      <c r="A34" s="393"/>
      <c r="B34" s="110"/>
      <c r="C34" s="110"/>
      <c r="D34" s="139"/>
      <c r="E34" s="110"/>
      <c r="F34" s="140"/>
      <c r="G34" s="140"/>
      <c r="H34" s="141"/>
      <c r="I34" s="140"/>
      <c r="J34" s="143"/>
      <c r="K34" s="143"/>
      <c r="L34" s="143"/>
      <c r="M34" s="135"/>
      <c r="N34" s="135"/>
    </row>
    <row r="35" spans="1:14" ht="15" customHeight="1" outlineLevel="1">
      <c r="A35" s="393"/>
      <c r="B35" s="110"/>
      <c r="C35" s="110"/>
      <c r="D35" s="139"/>
      <c r="E35" s="110"/>
      <c r="F35" s="140"/>
      <c r="G35" s="140"/>
      <c r="H35" s="141"/>
      <c r="I35" s="140"/>
      <c r="J35" s="143"/>
      <c r="K35" s="143"/>
      <c r="L35" s="143"/>
      <c r="M35" s="135"/>
      <c r="N35" s="135"/>
    </row>
    <row r="36" spans="1:14" ht="15" customHeight="1" outlineLevel="1">
      <c r="A36" s="393"/>
      <c r="B36" s="110"/>
      <c r="C36" s="110"/>
      <c r="D36" s="139"/>
      <c r="E36" s="110"/>
      <c r="F36" s="140"/>
      <c r="G36" s="140"/>
      <c r="H36" s="141"/>
      <c r="I36" s="140"/>
      <c r="J36" s="143"/>
      <c r="K36" s="143"/>
      <c r="L36" s="143"/>
      <c r="M36" s="135"/>
      <c r="N36" s="135"/>
    </row>
    <row r="37" spans="1:14" ht="15" customHeight="1" outlineLevel="1">
      <c r="A37" s="393"/>
      <c r="B37" s="110"/>
      <c r="C37" s="110"/>
      <c r="D37" s="139"/>
      <c r="E37" s="110"/>
      <c r="F37" s="140"/>
      <c r="G37" s="140"/>
      <c r="H37" s="141"/>
      <c r="I37" s="140"/>
      <c r="J37" s="143"/>
      <c r="K37" s="143"/>
      <c r="L37" s="143"/>
      <c r="M37" s="135"/>
      <c r="N37" s="135"/>
    </row>
    <row r="38" spans="1:14" ht="15" customHeight="1" outlineLevel="1">
      <c r="A38" s="393"/>
      <c r="B38" s="110"/>
      <c r="C38" s="110"/>
      <c r="D38" s="139"/>
      <c r="E38" s="110"/>
      <c r="F38" s="140"/>
      <c r="G38" s="140"/>
      <c r="H38" s="141"/>
      <c r="I38" s="140"/>
      <c r="J38" s="143"/>
      <c r="K38" s="143"/>
      <c r="L38" s="143"/>
      <c r="M38" s="135"/>
      <c r="N38" s="135"/>
    </row>
    <row r="39" spans="1:14" ht="15" customHeight="1" outlineLevel="1">
      <c r="A39" s="393"/>
      <c r="B39" s="110"/>
      <c r="C39" s="110"/>
      <c r="D39" s="139"/>
      <c r="E39" s="110"/>
      <c r="F39" s="140"/>
      <c r="G39" s="140"/>
      <c r="H39" s="141"/>
      <c r="I39" s="140"/>
      <c r="J39" s="143"/>
      <c r="K39" s="143"/>
      <c r="L39" s="143"/>
      <c r="M39" s="135"/>
      <c r="N39" s="135"/>
    </row>
    <row r="40" spans="1:14" ht="15" customHeight="1" outlineLevel="1">
      <c r="A40" s="393"/>
      <c r="B40" s="110"/>
      <c r="C40" s="110"/>
      <c r="D40" s="139"/>
      <c r="E40" s="110"/>
      <c r="F40" s="140"/>
      <c r="G40" s="140"/>
      <c r="H40" s="141"/>
      <c r="I40" s="140"/>
      <c r="J40" s="143"/>
      <c r="K40" s="143"/>
      <c r="L40" s="143"/>
      <c r="M40" s="135"/>
      <c r="N40" s="135"/>
    </row>
    <row r="41" spans="1:14" ht="15" customHeight="1" outlineLevel="1">
      <c r="A41" s="393"/>
      <c r="B41" s="110"/>
      <c r="C41" s="110"/>
      <c r="D41" s="139"/>
      <c r="E41" s="110"/>
      <c r="F41" s="140"/>
      <c r="G41" s="140"/>
      <c r="H41" s="141"/>
      <c r="I41" s="140"/>
      <c r="J41" s="143"/>
      <c r="K41" s="143"/>
      <c r="L41" s="143"/>
      <c r="M41" s="135"/>
      <c r="N41" s="135"/>
    </row>
    <row r="42" spans="1:14" ht="15" customHeight="1" outlineLevel="1">
      <c r="A42" s="393"/>
      <c r="B42" s="110"/>
      <c r="C42" s="110"/>
      <c r="D42" s="139"/>
      <c r="E42" s="110"/>
      <c r="F42" s="140"/>
      <c r="G42" s="140"/>
      <c r="H42" s="141"/>
      <c r="I42" s="140"/>
      <c r="J42" s="143"/>
      <c r="K42" s="143"/>
      <c r="L42" s="143"/>
      <c r="M42" s="135"/>
      <c r="N42" s="135"/>
    </row>
    <row r="43" spans="1:14" ht="15" customHeight="1" outlineLevel="1">
      <c r="A43" s="393"/>
      <c r="B43" s="110"/>
      <c r="C43" s="110"/>
      <c r="D43" s="139"/>
      <c r="E43" s="110"/>
      <c r="F43" s="140"/>
      <c r="G43" s="140"/>
      <c r="H43" s="141"/>
      <c r="I43" s="140"/>
      <c r="J43" s="143"/>
      <c r="K43" s="143"/>
      <c r="L43" s="143"/>
      <c r="M43" s="135"/>
      <c r="N43" s="135"/>
    </row>
    <row r="44" spans="1:14" ht="15" customHeight="1" outlineLevel="1">
      <c r="A44" s="393"/>
      <c r="B44" s="110"/>
      <c r="C44" s="110"/>
      <c r="D44" s="139"/>
      <c r="E44" s="110"/>
      <c r="F44" s="140"/>
      <c r="G44" s="140"/>
      <c r="H44" s="141"/>
      <c r="I44" s="140"/>
      <c r="J44" s="143"/>
      <c r="K44" s="143"/>
      <c r="L44" s="143"/>
      <c r="M44" s="135"/>
      <c r="N44" s="135"/>
    </row>
    <row r="45" spans="1:14" ht="15" customHeight="1" outlineLevel="1">
      <c r="A45" s="394"/>
      <c r="B45" s="135"/>
      <c r="C45" s="135"/>
      <c r="D45" s="139"/>
      <c r="E45" s="110"/>
      <c r="F45" s="140"/>
      <c r="G45" s="140"/>
      <c r="H45" s="141"/>
      <c r="I45" s="140"/>
      <c r="J45" s="143"/>
      <c r="K45" s="143"/>
      <c r="L45" s="143"/>
      <c r="M45" s="135"/>
      <c r="N45" s="135"/>
    </row>
    <row r="46" spans="1:14" ht="15" customHeight="1">
      <c r="A46" s="392">
        <v>2025</v>
      </c>
      <c r="B46" s="109"/>
      <c r="C46" s="109"/>
      <c r="D46" s="109"/>
      <c r="E46" s="109"/>
      <c r="F46" s="131"/>
      <c r="G46" s="131"/>
      <c r="H46" s="131"/>
      <c r="I46" s="131"/>
      <c r="J46" s="132"/>
      <c r="K46" s="132"/>
      <c r="L46" s="132"/>
      <c r="M46" s="108"/>
      <c r="N46" s="108"/>
    </row>
    <row r="47" spans="1:14" ht="15" customHeight="1">
      <c r="A47" s="393"/>
      <c r="B47" s="109"/>
      <c r="C47" s="109"/>
      <c r="D47" s="109"/>
      <c r="E47" s="109"/>
      <c r="F47" s="131"/>
      <c r="G47" s="131"/>
      <c r="H47" s="131"/>
      <c r="I47" s="131"/>
      <c r="J47" s="132"/>
      <c r="K47" s="132"/>
      <c r="L47" s="132"/>
      <c r="M47" s="108"/>
      <c r="N47" s="108"/>
    </row>
    <row r="48" spans="1:14" ht="15" customHeight="1">
      <c r="A48" s="393"/>
      <c r="B48" s="109"/>
      <c r="C48" s="109"/>
      <c r="D48" s="109"/>
      <c r="E48" s="109"/>
      <c r="F48" s="131"/>
      <c r="G48" s="131"/>
      <c r="H48" s="131"/>
      <c r="I48" s="131"/>
      <c r="J48" s="132"/>
      <c r="K48" s="132"/>
      <c r="L48" s="132"/>
      <c r="M48" s="108"/>
      <c r="N48" s="108"/>
    </row>
    <row r="49" spans="1:14" ht="15" customHeight="1">
      <c r="A49" s="393"/>
      <c r="B49" s="109"/>
      <c r="C49" s="109"/>
      <c r="D49" s="109"/>
      <c r="E49" s="109"/>
      <c r="F49" s="131"/>
      <c r="G49" s="131"/>
      <c r="H49" s="131"/>
      <c r="I49" s="131"/>
      <c r="J49" s="132"/>
      <c r="K49" s="132"/>
      <c r="L49" s="132"/>
      <c r="M49" s="108"/>
      <c r="N49" s="108"/>
    </row>
    <row r="50" spans="1:14" ht="15" customHeight="1">
      <c r="A50" s="393"/>
      <c r="B50" s="109"/>
      <c r="C50" s="109"/>
      <c r="D50" s="109"/>
      <c r="E50" s="109"/>
      <c r="F50" s="131"/>
      <c r="G50" s="131"/>
      <c r="H50" s="131"/>
      <c r="I50" s="131"/>
      <c r="J50" s="132"/>
      <c r="K50" s="132"/>
      <c r="L50" s="132"/>
      <c r="M50" s="108"/>
      <c r="N50" s="108"/>
    </row>
    <row r="51" spans="1:14" ht="15" customHeight="1">
      <c r="A51" s="393"/>
      <c r="B51" s="109"/>
      <c r="C51" s="109"/>
      <c r="D51" s="109"/>
      <c r="E51" s="109"/>
      <c r="F51" s="131"/>
      <c r="G51" s="131"/>
      <c r="H51" s="131"/>
      <c r="I51" s="131"/>
      <c r="J51" s="132"/>
      <c r="K51" s="132"/>
      <c r="L51" s="132"/>
      <c r="M51" s="108"/>
      <c r="N51" s="108"/>
    </row>
    <row r="52" spans="1:14" ht="15" customHeight="1">
      <c r="A52" s="393"/>
      <c r="B52" s="109"/>
      <c r="C52" s="109"/>
      <c r="D52" s="109"/>
      <c r="E52" s="109"/>
      <c r="F52" s="131"/>
      <c r="G52" s="131"/>
      <c r="H52" s="131"/>
      <c r="I52" s="131"/>
      <c r="J52" s="132"/>
      <c r="K52" s="132"/>
      <c r="L52" s="132"/>
      <c r="M52" s="108"/>
      <c r="N52" s="108"/>
    </row>
    <row r="53" spans="1:14" ht="15" customHeight="1">
      <c r="A53" s="393"/>
      <c r="B53" s="109"/>
      <c r="C53" s="109"/>
      <c r="D53" s="109"/>
      <c r="E53" s="109"/>
      <c r="F53" s="131"/>
      <c r="G53" s="131"/>
      <c r="H53" s="131"/>
      <c r="I53" s="131"/>
      <c r="J53" s="132"/>
      <c r="K53" s="132"/>
      <c r="L53" s="132"/>
      <c r="M53" s="108"/>
      <c r="N53" s="108"/>
    </row>
    <row r="54" spans="1:14" ht="15" customHeight="1">
      <c r="A54" s="393"/>
      <c r="B54" s="109"/>
      <c r="C54" s="109"/>
      <c r="D54" s="109"/>
      <c r="E54" s="109"/>
      <c r="F54" s="131"/>
      <c r="G54" s="131"/>
      <c r="H54" s="131"/>
      <c r="I54" s="131"/>
      <c r="J54" s="132"/>
      <c r="K54" s="132"/>
      <c r="L54" s="132"/>
      <c r="M54" s="108"/>
      <c r="N54" s="108"/>
    </row>
    <row r="55" spans="1:14" ht="15" customHeight="1">
      <c r="A55" s="393"/>
      <c r="B55" s="109"/>
      <c r="C55" s="109"/>
      <c r="D55" s="130"/>
      <c r="E55" s="109"/>
      <c r="F55" s="131"/>
      <c r="G55" s="131"/>
      <c r="H55" s="111"/>
      <c r="I55" s="131"/>
      <c r="J55" s="132"/>
      <c r="K55" s="132"/>
      <c r="L55" s="132"/>
      <c r="M55" s="108"/>
      <c r="N55" s="108"/>
    </row>
    <row r="56" spans="1:14" ht="15" customHeight="1" outlineLevel="1">
      <c r="A56" s="393"/>
      <c r="B56" s="109"/>
      <c r="C56" s="109"/>
      <c r="D56" s="130"/>
      <c r="E56" s="109"/>
      <c r="F56" s="131"/>
      <c r="G56" s="131"/>
      <c r="H56" s="111"/>
      <c r="I56" s="131"/>
      <c r="J56" s="132"/>
      <c r="K56" s="132"/>
      <c r="L56" s="132"/>
      <c r="M56" s="108"/>
      <c r="N56" s="108"/>
    </row>
    <row r="57" spans="1:14" ht="15" customHeight="1" outlineLevel="1">
      <c r="A57" s="393"/>
      <c r="B57" s="109"/>
      <c r="C57" s="109"/>
      <c r="D57" s="130"/>
      <c r="E57" s="109"/>
      <c r="F57" s="131"/>
      <c r="G57" s="131"/>
      <c r="H57" s="111"/>
      <c r="I57" s="131"/>
      <c r="J57" s="132"/>
      <c r="K57" s="132"/>
      <c r="L57" s="132"/>
      <c r="M57" s="108"/>
      <c r="N57" s="108"/>
    </row>
    <row r="58" spans="1:14" ht="15" customHeight="1" outlineLevel="1">
      <c r="A58" s="393"/>
      <c r="B58" s="109"/>
      <c r="C58" s="109"/>
      <c r="D58" s="130"/>
      <c r="E58" s="109"/>
      <c r="F58" s="131"/>
      <c r="G58" s="131"/>
      <c r="H58" s="111"/>
      <c r="I58" s="131"/>
      <c r="J58" s="132"/>
      <c r="K58" s="132"/>
      <c r="L58" s="132"/>
      <c r="M58" s="108"/>
      <c r="N58" s="108"/>
    </row>
    <row r="59" spans="1:14" ht="15" customHeight="1" outlineLevel="1">
      <c r="A59" s="393"/>
      <c r="B59" s="109"/>
      <c r="C59" s="109"/>
      <c r="D59" s="130"/>
      <c r="E59" s="109"/>
      <c r="F59" s="131"/>
      <c r="G59" s="131"/>
      <c r="H59" s="111"/>
      <c r="I59" s="131"/>
      <c r="J59" s="132"/>
      <c r="K59" s="132"/>
      <c r="L59" s="132"/>
      <c r="M59" s="108"/>
      <c r="N59" s="108"/>
    </row>
    <row r="60" spans="1:14" ht="15" customHeight="1" outlineLevel="1">
      <c r="A60" s="393"/>
      <c r="B60" s="109"/>
      <c r="C60" s="109"/>
      <c r="D60" s="130"/>
      <c r="E60" s="109"/>
      <c r="F60" s="131"/>
      <c r="G60" s="131"/>
      <c r="H60" s="111"/>
      <c r="I60" s="131"/>
      <c r="J60" s="132"/>
      <c r="K60" s="132"/>
      <c r="L60" s="132"/>
      <c r="M60" s="108"/>
      <c r="N60" s="108"/>
    </row>
    <row r="61" spans="1:14" ht="15" customHeight="1" outlineLevel="1">
      <c r="A61" s="393"/>
      <c r="B61" s="109"/>
      <c r="C61" s="109"/>
      <c r="D61" s="130"/>
      <c r="E61" s="109"/>
      <c r="F61" s="131"/>
      <c r="G61" s="131"/>
      <c r="H61" s="111"/>
      <c r="I61" s="131"/>
      <c r="J61" s="132"/>
      <c r="K61" s="132"/>
      <c r="L61" s="132"/>
      <c r="M61" s="108"/>
      <c r="N61" s="108"/>
    </row>
    <row r="62" spans="1:14" ht="15" customHeight="1" outlineLevel="1">
      <c r="A62" s="393"/>
      <c r="B62" s="109"/>
      <c r="C62" s="109"/>
      <c r="D62" s="130"/>
      <c r="E62" s="109"/>
      <c r="F62" s="131"/>
      <c r="G62" s="131"/>
      <c r="H62" s="111"/>
      <c r="I62" s="131"/>
      <c r="J62" s="132"/>
      <c r="K62" s="132"/>
      <c r="L62" s="132"/>
      <c r="M62" s="108"/>
      <c r="N62" s="108"/>
    </row>
    <row r="63" spans="1:14" ht="15" customHeight="1" outlineLevel="1">
      <c r="A63" s="393"/>
      <c r="B63" s="109"/>
      <c r="C63" s="109"/>
      <c r="D63" s="130"/>
      <c r="E63" s="109"/>
      <c r="F63" s="131"/>
      <c r="G63" s="131"/>
      <c r="H63" s="111"/>
      <c r="I63" s="131"/>
      <c r="J63" s="132"/>
      <c r="K63" s="132"/>
      <c r="L63" s="132"/>
      <c r="M63" s="108"/>
      <c r="N63" s="108"/>
    </row>
    <row r="64" spans="1:14" ht="15" customHeight="1" outlineLevel="1">
      <c r="A64" s="393"/>
      <c r="B64" s="109"/>
      <c r="C64" s="109"/>
      <c r="D64" s="130"/>
      <c r="E64" s="109"/>
      <c r="F64" s="131"/>
      <c r="G64" s="131"/>
      <c r="H64" s="111"/>
      <c r="I64" s="131"/>
      <c r="J64" s="132"/>
      <c r="K64" s="132"/>
      <c r="L64" s="132"/>
      <c r="M64" s="108"/>
      <c r="N64" s="108"/>
    </row>
    <row r="65" spans="1:14" ht="15" customHeight="1" outlineLevel="1">
      <c r="A65" s="393"/>
      <c r="B65" s="109"/>
      <c r="C65" s="109"/>
      <c r="D65" s="130"/>
      <c r="E65" s="109"/>
      <c r="F65" s="131"/>
      <c r="G65" s="131"/>
      <c r="H65" s="111"/>
      <c r="I65" s="131"/>
      <c r="J65" s="132"/>
      <c r="K65" s="132"/>
      <c r="L65" s="132"/>
      <c r="M65" s="108"/>
      <c r="N65" s="108"/>
    </row>
    <row r="66" spans="1:14" ht="15" customHeight="1" outlineLevel="1">
      <c r="A66" s="393"/>
      <c r="B66" s="109"/>
      <c r="C66" s="109"/>
      <c r="D66" s="130"/>
      <c r="E66" s="109"/>
      <c r="F66" s="131"/>
      <c r="G66" s="131"/>
      <c r="H66" s="111"/>
      <c r="I66" s="131"/>
      <c r="J66" s="132"/>
      <c r="K66" s="132"/>
      <c r="L66" s="132"/>
      <c r="M66" s="108"/>
      <c r="N66" s="108"/>
    </row>
    <row r="67" spans="1:14" ht="15" customHeight="1" outlineLevel="1">
      <c r="A67" s="394"/>
      <c r="B67" s="108"/>
      <c r="C67" s="108"/>
      <c r="D67" s="130"/>
      <c r="E67" s="109"/>
      <c r="F67" s="131"/>
      <c r="G67" s="131"/>
      <c r="H67" s="111"/>
      <c r="I67" s="131"/>
      <c r="J67" s="132"/>
      <c r="K67" s="132"/>
      <c r="L67" s="132"/>
      <c r="M67" s="108"/>
      <c r="N67" s="108"/>
    </row>
    <row r="68" spans="1:14" ht="15" customHeight="1">
      <c r="A68" s="133" t="s">
        <v>375</v>
      </c>
      <c r="D68" s="9"/>
    </row>
    <row r="69" spans="1:14" ht="15" customHeight="1">
      <c r="A69" s="100"/>
      <c r="H69" s="142"/>
      <c r="I69" s="142"/>
      <c r="K69"/>
    </row>
    <row r="70" spans="1:14" ht="8.1" customHeight="1">
      <c r="A70" s="149"/>
      <c r="B70" s="149"/>
      <c r="C70" s="149"/>
      <c r="D70" s="149"/>
      <c r="E70" s="149"/>
      <c r="F70" s="149"/>
      <c r="G70" s="149"/>
      <c r="K70"/>
      <c r="L70" s="159"/>
      <c r="M70" s="159"/>
      <c r="N70" s="159"/>
    </row>
    <row r="71" spans="1:14" ht="15">
      <c r="A71" s="149"/>
      <c r="B71" s="153" t="s">
        <v>154</v>
      </c>
      <c r="C71" s="153"/>
      <c r="D71" s="151"/>
      <c r="E71" s="87" t="str">
        <f>IF(MAX(E78:E83)&gt;=4.5,
        INDEX(B78:B83,MATCH(MAX(E78:E83),E78:E83,0)),
   IF(OR(ISNUMBER(SEARCH("Basic",INDEX(B78:B83,MATCH(MAX(E78:E83),E78:E83,0)))),
             ISNUMBER(SEARCH("Low",  INDEX(B78:B83,MATCH(MAX(E78:E83),E78:E83,0))))),
        IF(MAX(E78:E83)&gt;=3,
            INDEX(B78:B83,MATCH(MAX(E78:E83),E78:E83,0)),
            ""),
        INDEX(B78:B83,MATCH(MAX(E78:E83),E78:E83,0))
   )
)</f>
        <v>Basic</v>
      </c>
      <c r="F71" s="149"/>
      <c r="G71" s="149"/>
      <c r="K71"/>
      <c r="L71" s="160" t="s">
        <v>179</v>
      </c>
      <c r="M71" s="157"/>
      <c r="N71" s="157"/>
    </row>
    <row r="72" spans="1:14" ht="8.1" customHeight="1">
      <c r="A72" s="149"/>
      <c r="B72" s="150"/>
      <c r="C72" s="150"/>
      <c r="D72" s="151"/>
      <c r="E72" s="151"/>
      <c r="F72" s="152"/>
      <c r="G72" s="149"/>
      <c r="K72"/>
      <c r="L72" s="161" t="s">
        <v>180</v>
      </c>
      <c r="M72" s="159"/>
      <c r="N72" s="159"/>
    </row>
    <row r="73" spans="1:14">
      <c r="A73" s="149"/>
      <c r="B73" s="163" t="s">
        <v>112</v>
      </c>
      <c r="C73" s="244"/>
      <c r="D73" s="21"/>
      <c r="E73" s="154" t="s">
        <v>116</v>
      </c>
      <c r="F73" s="149"/>
      <c r="G73" s="149"/>
      <c r="K73"/>
      <c r="L73" s="161" t="s">
        <v>181</v>
      </c>
      <c r="M73" s="159"/>
      <c r="N73" s="159"/>
    </row>
    <row r="74" spans="1:14">
      <c r="A74" s="149"/>
      <c r="B74" s="163" t="s">
        <v>113</v>
      </c>
      <c r="C74" s="244"/>
      <c r="D74" s="21"/>
      <c r="E74" s="154" t="s">
        <v>118</v>
      </c>
      <c r="F74" s="149"/>
      <c r="G74" s="149"/>
      <c r="K74"/>
      <c r="L74" s="161" t="s">
        <v>182</v>
      </c>
      <c r="M74" s="159"/>
      <c r="N74" s="159"/>
    </row>
    <row r="75" spans="1:14">
      <c r="A75" s="149"/>
      <c r="B75" s="163" t="s">
        <v>114</v>
      </c>
      <c r="C75" s="244"/>
      <c r="D75" s="21"/>
      <c r="E75" s="154" t="s">
        <v>118</v>
      </c>
      <c r="F75" s="149"/>
      <c r="G75" s="149"/>
      <c r="K75"/>
      <c r="L75" s="162"/>
      <c r="M75" s="159"/>
      <c r="N75" s="159"/>
    </row>
    <row r="76" spans="1:14">
      <c r="A76" s="149"/>
      <c r="B76" s="163" t="s">
        <v>115</v>
      </c>
      <c r="C76" s="244"/>
      <c r="D76" s="21"/>
      <c r="E76" s="154" t="s">
        <v>118</v>
      </c>
      <c r="F76" s="149"/>
      <c r="G76" s="149"/>
      <c r="K76"/>
    </row>
    <row r="77" spans="1:14" ht="20.25" customHeight="1">
      <c r="A77" s="149"/>
      <c r="B77" s="167" t="s">
        <v>111</v>
      </c>
      <c r="C77" s="167"/>
      <c r="D77" s="168"/>
      <c r="E77" s="169" t="s">
        <v>127</v>
      </c>
      <c r="F77" s="149"/>
      <c r="G77" s="149"/>
      <c r="K77"/>
    </row>
    <row r="78" spans="1:14">
      <c r="A78" s="149"/>
      <c r="B78" s="164" t="s">
        <v>104</v>
      </c>
      <c r="C78" s="245"/>
      <c r="D78" s="89"/>
      <c r="E78" s="166">
        <f>SUM(IF($E$73="X &lt; 5GB", 3, 0), IF(OR($E$74="mindestens 100", $E$74="mindestens 500",$E$74="unlimited"),0.5,0))</f>
        <v>3</v>
      </c>
      <c r="F78" s="149"/>
      <c r="G78" s="149"/>
    </row>
    <row r="79" spans="1:14">
      <c r="A79" s="149"/>
      <c r="B79" s="165" t="s">
        <v>103</v>
      </c>
      <c r="C79" s="246"/>
      <c r="D79" s="90"/>
      <c r="E79" s="166">
        <f>SUM(IF($E$73="5GB &lt;= X &lt; 15GB",3,0),IF(OR($E$74="mindestens 500",$E$74="unlimited"),0.5,0), IF(OR($E$75="mindestens 4G",$E$75="mindestens 5G"),1,0))</f>
        <v>0</v>
      </c>
      <c r="F79" s="149"/>
      <c r="G79" s="149"/>
    </row>
    <row r="80" spans="1:14">
      <c r="A80" s="149"/>
      <c r="B80" s="164" t="s">
        <v>105</v>
      </c>
      <c r="C80" s="245"/>
      <c r="D80" s="89"/>
      <c r="E80" s="166">
        <f>SUM(IF($E$73="15GB &lt;= X &lt; 100GB",3,0),IF($E$74="unlimited",0.5,0), IF(OR($E$75="mindestens 4G",$E$75="mindestens 5G"),1,0), IF(OR($E$76="mindestens 50 Mbit/s", $E$76="mindestens 100 Mbit/s", $E$76="mindestens 150 Mbit/s"),1.5,0))</f>
        <v>0</v>
      </c>
      <c r="F80" s="149"/>
      <c r="G80" s="149"/>
    </row>
    <row r="81" spans="1:7">
      <c r="A81" s="149"/>
      <c r="B81" s="164" t="s">
        <v>106</v>
      </c>
      <c r="C81" s="245"/>
      <c r="D81" s="89"/>
      <c r="E81" s="166">
        <f>SUM(IF($E$73="100GB &lt;= X &lt; 1TB",3,0), IF($E$74="unlimited",0.5,0), IF($E$75="mindestens 5G",1,0),IF(OR($E$76="mindestens 100 Mbit/s",$E$76="mindestens 150 Mbit/s"),1.5,0))</f>
        <v>0</v>
      </c>
      <c r="F81" s="149"/>
      <c r="G81" s="149"/>
    </row>
    <row r="82" spans="1:7">
      <c r="A82" s="149"/>
      <c r="B82" s="164" t="s">
        <v>108</v>
      </c>
      <c r="C82" s="245"/>
      <c r="D82" s="89"/>
      <c r="E82" s="166">
        <f>SUM(IF($E$73="unlimited",3,0), IF($E$74="unlimited",0.5,0), IF($E$75="mindestens 5G",1,0), IF($E$76="mindestens 150 Mbit/s",1.5,0))</f>
        <v>0</v>
      </c>
      <c r="F82" s="149"/>
      <c r="G82" s="149"/>
    </row>
    <row r="83" spans="1:7">
      <c r="A83" s="149"/>
      <c r="B83" s="164" t="s">
        <v>109</v>
      </c>
      <c r="C83" s="245"/>
      <c r="D83" s="89"/>
      <c r="E83" s="166">
        <f>SUM(IF($E$73="unlimited",3,0), IF($E$75="mindestens 5G",1,0), IF(OR($E$76="mindestens 150 Mbit/s",$E$76="mindestens 100 Mbit/s"),1.5,0))</f>
        <v>0</v>
      </c>
      <c r="F83" s="149"/>
      <c r="G83" s="149"/>
    </row>
    <row r="84" spans="1:7" ht="8.1" customHeight="1">
      <c r="A84" s="149"/>
      <c r="B84" s="149"/>
      <c r="C84" s="149"/>
      <c r="D84" s="149"/>
      <c r="E84" s="149"/>
      <c r="F84" s="149"/>
      <c r="G84" s="149"/>
    </row>
    <row r="86" spans="1:7">
      <c r="B86" s="22" t="s">
        <v>373</v>
      </c>
      <c r="C86" s="22"/>
      <c r="D86" s="9"/>
      <c r="F86" s="15"/>
      <c r="G86" s="15"/>
    </row>
    <row r="87" spans="1:7" ht="191.25" customHeight="1">
      <c r="B87" s="334"/>
      <c r="C87" s="335"/>
      <c r="D87" s="335"/>
      <c r="E87" s="335"/>
      <c r="F87" s="335"/>
      <c r="G87" s="336"/>
    </row>
  </sheetData>
  <sheetProtection algorithmName="SHA-512" hashValue="QikXva1A3FZorwgyREOPnm8kH0ndMuoa3t+lZOWjhGSLkInN3NyC3dV2/J0vYVrZS9YJWDS5iLJTimV8blC7uw==" saltValue="iIMBTwadyasqXIVoR6witA==" spinCount="100000" sheet="1" formatRows="0" selectLockedCells="1"/>
  <mergeCells count="4">
    <mergeCell ref="B87:G87"/>
    <mergeCell ref="A46:A67"/>
    <mergeCell ref="A24:A45"/>
    <mergeCell ref="A2:A23"/>
  </mergeCells>
  <dataValidations count="11">
    <dataValidation type="list" allowBlank="1" showInputMessage="1" showErrorMessage="1" sqref="E73" xr:uid="{B7D7F827-D5A4-4C93-91B7-8513EA613702}">
      <formula1>"X &lt; 5GB,5GB &lt;= X &lt; 15GB,15GB &lt;= X &lt; 100GB,100GB &lt;= X &lt; 1TB,unlimited"</formula1>
    </dataValidation>
    <dataValidation type="list" allowBlank="1" showInputMessage="1" showErrorMessage="1" sqref="E74" xr:uid="{67F638A2-3927-4A74-BC9D-A6CFE83E1932}">
      <formula1>"-,mindestens 100,mindestens 500,unlimited"</formula1>
    </dataValidation>
    <dataValidation type="list" allowBlank="1" showInputMessage="1" showErrorMessage="1" sqref="E75" xr:uid="{E62E89EA-CD74-4A66-9306-8567923E071F}">
      <formula1>"-,mindestens 4G,mindestens 5G"</formula1>
    </dataValidation>
    <dataValidation type="list" allowBlank="1" showInputMessage="1" showErrorMessage="1" sqref="E76" xr:uid="{04ECFE04-D258-4E3B-8FF8-34ED1FB2F7ED}">
      <formula1>"-,mindestens 50 Mbit/s,mindestens 100 Mbit/s,mindestens 150 Mbit/s"</formula1>
    </dataValidation>
    <dataValidation type="list" allowBlank="1" showInputMessage="1" showErrorMessage="1" sqref="N2:N67" xr:uid="{3A504D53-5102-4346-A2D8-16B1DB206C44}">
      <formula1>"Post-paid,Pre-paid"</formula1>
    </dataValidation>
    <dataValidation type="list" allowBlank="1" showInputMessage="1" showErrorMessage="1" sqref="M2:M67" xr:uid="{91B0D3AB-E61F-489B-AE5E-3C0DD3DF743B}">
      <formula1>"Basic,Low,Medium,High,Very High,Datentarif"</formula1>
    </dataValidation>
    <dataValidation type="list" allowBlank="1" showInputMessage="1" showErrorMessage="1" sqref="E2:E67" xr:uid="{F65E2A03-2CB8-4B36-8D1F-47C5A2D0561A}">
      <formula1>"4G,5G"</formula1>
    </dataValidation>
    <dataValidation type="list" allowBlank="1" showInputMessage="1" showErrorMessage="1" sqref="C2:C67" xr:uid="{F7FDEC61-7D1B-41E2-BE78-9381AED9940A}">
      <formula1>"Privatkunden,Geschäftskunden"</formula1>
    </dataValidation>
    <dataValidation type="decimal" operator="greaterThanOrEqual" allowBlank="1" showInputMessage="1" showErrorMessage="1" error="Bitte geben Sie die Antwort in Form einer Zahl in das Eingabefeld ein." sqref="J2:L67 F2:F67" xr:uid="{19FB71E2-31D1-4FCF-8A7A-4D4E41C53F7B}">
      <formula1>0</formula1>
    </dataValidation>
    <dataValidation type="whole" operator="greaterThanOrEqual" allowBlank="1" showInputMessage="1" showErrorMessage="1" error="Bitte geben Sie die Antwort in Form einer ganzen Zahl in das Eingabefeld ein." sqref="I2:I67" xr:uid="{0C508156-470B-4B5E-B3C8-C89E72979F43}">
      <formula1>0</formula1>
    </dataValidation>
    <dataValidation operator="greaterThanOrEqual" allowBlank="1" showInputMessage="1" showErrorMessage="1" error="Bitte geben Sie die Antwort in Form einer Zahl in das Eingabefeld ein." sqref="G2:G67 H2:H67" xr:uid="{FED35EEB-2622-4D1B-97DB-4EC153BC1CAE}"/>
  </dataValidations>
  <pageMargins left="0.82677165354330717" right="0.23622047244094491" top="0.74803149606299213" bottom="0.74803149606299213" header="0.31496062992125984" footer="0.31496062992125984"/>
  <pageSetup paperSize="9" scale="37" fitToHeight="2" orientation="landscape" r:id="rId1"/>
  <headerFooter differentFirst="1"/>
  <rowBreaks count="1" manualBreakCount="1">
    <brk id="45"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77487-396A-4829-85A0-37268B97C623}">
  <sheetPr>
    <pageSetUpPr fitToPage="1"/>
  </sheetPr>
  <dimension ref="A1:M1048564"/>
  <sheetViews>
    <sheetView zoomScale="130" zoomScaleNormal="130" zoomScaleSheetLayoutView="70" workbookViewId="0">
      <pane xSplit="2" ySplit="1" topLeftCell="C2" activePane="bottomRight" state="frozen"/>
      <selection activeCell="H45" sqref="H45"/>
      <selection pane="topRight" activeCell="H45" sqref="H45"/>
      <selection pane="bottomLeft" activeCell="H45" sqref="H45"/>
      <selection pane="bottomRight" activeCell="C4" sqref="C4"/>
    </sheetView>
  </sheetViews>
  <sheetFormatPr baseColWidth="10" defaultColWidth="11" defaultRowHeight="13.5"/>
  <cols>
    <col min="1" max="1" width="15.625" style="96" customWidth="1"/>
    <col min="2" max="2" width="10.625" style="96" customWidth="1"/>
    <col min="3" max="3" width="35.625" style="96" customWidth="1"/>
    <col min="4" max="6" width="32.375" style="96" customWidth="1"/>
    <col min="7" max="7" width="40.625" style="96" customWidth="1"/>
    <col min="8" max="9" width="35.625" style="96" customWidth="1"/>
    <col min="10" max="10" width="36.75" style="96" customWidth="1"/>
    <col min="11" max="11" width="12.25" style="96" customWidth="1"/>
    <col min="12" max="12" width="17.625" style="96" customWidth="1"/>
    <col min="13" max="13" width="56" style="96" customWidth="1"/>
    <col min="14" max="16384" width="11" style="96"/>
  </cols>
  <sheetData>
    <row r="1" spans="1:13" s="88" customFormat="1" ht="14.25">
      <c r="A1" s="114" t="s">
        <v>111</v>
      </c>
      <c r="B1" s="114" t="s">
        <v>27</v>
      </c>
      <c r="C1" s="114" t="s">
        <v>95</v>
      </c>
      <c r="D1" s="114" t="s">
        <v>311</v>
      </c>
      <c r="E1" s="114" t="s">
        <v>97</v>
      </c>
      <c r="F1" s="114" t="s">
        <v>98</v>
      </c>
      <c r="G1" s="114" t="s">
        <v>178</v>
      </c>
      <c r="H1" s="114" t="s">
        <v>183</v>
      </c>
      <c r="I1" s="114" t="s">
        <v>99</v>
      </c>
      <c r="J1" s="114" t="s">
        <v>100</v>
      </c>
      <c r="L1" s="114" t="s">
        <v>175</v>
      </c>
      <c r="M1" s="114" t="s">
        <v>176</v>
      </c>
    </row>
    <row r="2" spans="1:13" s="88" customFormat="1" ht="14.25">
      <c r="A2" s="395" t="s">
        <v>104</v>
      </c>
      <c r="B2" s="20">
        <v>2023</v>
      </c>
      <c r="C2" s="304"/>
      <c r="D2" s="304"/>
      <c r="E2" s="305"/>
      <c r="F2" s="306"/>
      <c r="G2" s="306"/>
      <c r="H2" s="306"/>
      <c r="I2" s="307"/>
      <c r="J2" s="308"/>
      <c r="K2" s="96"/>
      <c r="L2" s="134" t="str">
        <f t="shared" ref="L2:L4" si="0">IF(AND(H2&gt;=100, G2&gt;=2),"Ja","Nein")</f>
        <v>Nein</v>
      </c>
      <c r="M2" s="134" t="str">
        <f t="shared" ref="M2:M4" si="1">_xlfn.TEXTJOIN(", ", TRUE, IF(H2&gt;=100, "", "Freiminuten"), IF(G2&lt;2, "Datenvolumen", ""))</f>
        <v>Freiminuten, Datenvolumen</v>
      </c>
    </row>
    <row r="3" spans="1:13" s="88" customFormat="1" ht="14.25">
      <c r="A3" s="396"/>
      <c r="B3" s="20">
        <v>2024</v>
      </c>
      <c r="C3" s="304"/>
      <c r="D3" s="304"/>
      <c r="E3" s="305"/>
      <c r="F3" s="306"/>
      <c r="G3" s="306"/>
      <c r="H3" s="306"/>
      <c r="I3" s="307"/>
      <c r="J3" s="308"/>
      <c r="K3" s="96"/>
      <c r="L3" s="134" t="str">
        <f t="shared" si="0"/>
        <v>Nein</v>
      </c>
      <c r="M3" s="134" t="str">
        <f t="shared" si="1"/>
        <v>Freiminuten, Datenvolumen</v>
      </c>
    </row>
    <row r="4" spans="1:13" s="88" customFormat="1" ht="14.25">
      <c r="A4" s="397"/>
      <c r="B4" s="20">
        <v>2025</v>
      </c>
      <c r="C4" s="304"/>
      <c r="D4" s="304"/>
      <c r="E4" s="305"/>
      <c r="F4" s="306"/>
      <c r="G4" s="306"/>
      <c r="H4" s="306"/>
      <c r="I4" s="307"/>
      <c r="J4" s="308"/>
      <c r="K4" s="96"/>
      <c r="L4" s="134" t="str">
        <f t="shared" si="0"/>
        <v>Nein</v>
      </c>
      <c r="M4" s="134" t="str">
        <f t="shared" si="1"/>
        <v>Freiminuten, Datenvolumen</v>
      </c>
    </row>
    <row r="5" spans="1:13" s="88" customFormat="1" ht="14.25">
      <c r="A5" s="395" t="s">
        <v>103</v>
      </c>
      <c r="B5" s="20">
        <v>2023</v>
      </c>
      <c r="C5" s="309"/>
      <c r="D5" s="309"/>
      <c r="E5" s="310"/>
      <c r="F5" s="311"/>
      <c r="G5" s="311"/>
      <c r="H5" s="311"/>
      <c r="I5" s="312"/>
      <c r="J5" s="313"/>
      <c r="K5" s="96"/>
      <c r="L5" s="134" t="str">
        <f>IF(AND(H5&gt;=500,G5&gt;=5,OR(E5="4G",E5="5G")),"Ja","Nein")</f>
        <v>Nein</v>
      </c>
      <c r="M5" s="134" t="str">
        <f>_xlfn.TEXTJOIN(", ",
               TRUE,
               IF(H5&lt;500,"Freiminuten",""),
               IF(G5&lt;5,"Datenvolumen",""),
               IF(AND(E5&lt;&gt;"4G",E5&lt;&gt;"5G"),"Funktechnologie",""))</f>
        <v>Freiminuten, Datenvolumen, Funktechnologie</v>
      </c>
    </row>
    <row r="6" spans="1:13" s="88" customFormat="1" ht="14.25">
      <c r="A6" s="396"/>
      <c r="B6" s="20">
        <v>2024</v>
      </c>
      <c r="C6" s="309"/>
      <c r="D6" s="309"/>
      <c r="E6" s="310"/>
      <c r="F6" s="311"/>
      <c r="G6" s="311"/>
      <c r="H6" s="311"/>
      <c r="I6" s="312"/>
      <c r="J6" s="313"/>
      <c r="K6" s="96"/>
      <c r="L6" s="134" t="str">
        <f>IF(AND(H6&gt;=500,G6&gt;=5,OR(E6="4G",E6="5G")),"Ja","Nein")</f>
        <v>Nein</v>
      </c>
      <c r="M6" s="134" t="str">
        <f>_xlfn.TEXTJOIN(", ",
               TRUE,
               IF(H6&lt;500,"Freiminuten",""),
               IF(G6&lt;5,"Datenvolumen",""),
               IF(AND(E6&lt;&gt;"4G",E6&lt;&gt;"5G"),"Funktechnologie",""))</f>
        <v>Freiminuten, Datenvolumen, Funktechnologie</v>
      </c>
    </row>
    <row r="7" spans="1:13" s="88" customFormat="1" ht="14.25">
      <c r="A7" s="397"/>
      <c r="B7" s="20">
        <v>2025</v>
      </c>
      <c r="C7" s="309"/>
      <c r="D7" s="309"/>
      <c r="E7" s="310"/>
      <c r="F7" s="311"/>
      <c r="G7" s="311"/>
      <c r="H7" s="311"/>
      <c r="I7" s="312"/>
      <c r="J7" s="313"/>
      <c r="K7" s="96"/>
      <c r="L7" s="134" t="str">
        <f>IF(AND(H7&gt;=500,G7&gt;=5,OR(E7="4G",E7="5G")),"Ja","Nein")</f>
        <v>Nein</v>
      </c>
      <c r="M7" s="134" t="str">
        <f>_xlfn.TEXTJOIN(", ",
               TRUE,
               IF(H7&lt;500,"Freiminuten",""),
               IF(G7&lt;5,"Datenvolumen",""),
               IF(AND(E7&lt;&gt;"4G",E7&lt;&gt;"5G"),"Funktechnologie",""))</f>
        <v>Freiminuten, Datenvolumen, Funktechnologie</v>
      </c>
    </row>
    <row r="8" spans="1:13" s="88" customFormat="1" ht="15" customHeight="1">
      <c r="A8" s="395" t="s">
        <v>105</v>
      </c>
      <c r="B8" s="20">
        <v>2023</v>
      </c>
      <c r="C8" s="304"/>
      <c r="D8" s="304"/>
      <c r="E8" s="305"/>
      <c r="F8" s="306"/>
      <c r="G8" s="306"/>
      <c r="H8" s="306"/>
      <c r="I8" s="307"/>
      <c r="J8" s="308"/>
      <c r="K8" s="96"/>
      <c r="L8" s="134" t="str">
        <f>IF(AND(H8="unlimited",G8&gt;=15,OR(E8="4G",E8="5G"),F8&gt;=50),"Ja","Nein")</f>
        <v>Nein</v>
      </c>
      <c r="M8" s="145" t="str">
        <f>_xlfn.TEXTJOIN(", ",
               TRUE,
               IF(H8&lt;&gt;"unlimited",   "Freiminuten",      ""),
               IF(G8&lt;15,             "Datenvolumen",    ""),
               IF(AND(E8&lt;&gt;"4G",E8&lt;&gt;"5G"), "Funktechnologie", ""),
               IF(F8&lt;50,             "Geschwindigkeit", ""))</f>
        <v>Freiminuten, Datenvolumen, Funktechnologie, Geschwindigkeit</v>
      </c>
    </row>
    <row r="9" spans="1:13" s="88" customFormat="1" ht="15" customHeight="1">
      <c r="A9" s="396"/>
      <c r="B9" s="20">
        <v>2024</v>
      </c>
      <c r="C9" s="304"/>
      <c r="D9" s="304"/>
      <c r="E9" s="305"/>
      <c r="F9" s="306"/>
      <c r="G9" s="306"/>
      <c r="H9" s="306"/>
      <c r="I9" s="307"/>
      <c r="J9" s="308"/>
      <c r="K9" s="96"/>
      <c r="L9" s="134" t="str">
        <f>IF(AND(H9="unlimited",G9&gt;=15,OR(E9="4G",E9="5G"),F9&gt;=50),"Ja","Nein")</f>
        <v>Nein</v>
      </c>
      <c r="M9" s="145" t="str">
        <f>_xlfn.TEXTJOIN(", ",
               TRUE,
               IF(H9&lt;&gt;"unlimited",   "Freiminuten",      ""),
               IF(G9&lt;15,             "Datenvolumen",    ""),
               IF(AND(E9&lt;&gt;"4G",E9&lt;&gt;"5G"), "Funktechnologie", ""),
               IF(F9&lt;50,             "Geschwindigkeit", ""))</f>
        <v>Freiminuten, Datenvolumen, Funktechnologie, Geschwindigkeit</v>
      </c>
    </row>
    <row r="10" spans="1:13" s="88" customFormat="1" ht="15" customHeight="1">
      <c r="A10" s="397"/>
      <c r="B10" s="20">
        <v>2025</v>
      </c>
      <c r="C10" s="304"/>
      <c r="D10" s="304"/>
      <c r="E10" s="305"/>
      <c r="F10" s="306"/>
      <c r="G10" s="306"/>
      <c r="H10" s="306"/>
      <c r="I10" s="307"/>
      <c r="J10" s="308"/>
      <c r="K10" s="96"/>
      <c r="L10" s="134" t="str">
        <f>IF(AND(H10="unlimited",G10&gt;=15,OR(E10="4G",E10="5G"),F10&gt;=50),"Ja","Nein")</f>
        <v>Nein</v>
      </c>
      <c r="M10" s="145" t="str">
        <f>_xlfn.TEXTJOIN(", ",
               TRUE,
               IF(H10&lt;&gt;"unlimited",   "Freiminuten",      ""),
               IF(G10&lt;15,             "Datenvolumen",    ""),
               IF(AND(E10&lt;&gt;"4G",E10&lt;&gt;"5G"), "Funktechnologie", ""),
               IF(F10&lt;50,             "Geschwindigkeit", ""))</f>
        <v>Freiminuten, Datenvolumen, Funktechnologie, Geschwindigkeit</v>
      </c>
    </row>
    <row r="11" spans="1:13" s="88" customFormat="1" ht="15" customHeight="1">
      <c r="A11" s="395" t="s">
        <v>106</v>
      </c>
      <c r="B11" s="20">
        <v>2023</v>
      </c>
      <c r="C11" s="309"/>
      <c r="D11" s="309"/>
      <c r="E11" s="310"/>
      <c r="F11" s="311"/>
      <c r="G11" s="311"/>
      <c r="H11" s="311"/>
      <c r="I11" s="312"/>
      <c r="J11" s="313"/>
      <c r="K11" s="96"/>
      <c r="L11" s="134" t="str">
        <f>IF(AND(H11="unlimited",G11&gt;=100,E11="5G",F11&gt;=100),"Ja","Nein")</f>
        <v>Nein</v>
      </c>
      <c r="M11" s="145" t="str">
        <f>_xlfn.TEXTJOIN(", ",
               TRUE,
               IF(H11&lt;&gt;"unlimited",   "Freiminuten",      ""),
               IF(G11&lt;100,            "Datenvolumen",    ""),
               IF(E11&lt;&gt;"5G",          "Funktechnologie", ""),
               IF(F11&lt;100,            "Geschwindigkeit", ""))</f>
        <v>Freiminuten, Datenvolumen, Funktechnologie, Geschwindigkeit</v>
      </c>
    </row>
    <row r="12" spans="1:13" s="88" customFormat="1" ht="15" customHeight="1">
      <c r="A12" s="396"/>
      <c r="B12" s="20">
        <v>2024</v>
      </c>
      <c r="C12" s="309"/>
      <c r="D12" s="309"/>
      <c r="E12" s="310"/>
      <c r="F12" s="311"/>
      <c r="G12" s="311"/>
      <c r="H12" s="311"/>
      <c r="I12" s="312"/>
      <c r="J12" s="313"/>
      <c r="K12" s="96"/>
      <c r="L12" s="134" t="str">
        <f>IF(AND(H12="unlimited",G12&gt;=100,E12="5G",F12&gt;=100),"Ja","Nein")</f>
        <v>Nein</v>
      </c>
      <c r="M12" s="145" t="str">
        <f>_xlfn.TEXTJOIN(", ",
               TRUE,
               IF(H12&lt;&gt;"unlimited",   "Freiminuten",      ""),
               IF(G12&lt;100,            "Datenvolumen",    ""),
               IF(E12&lt;&gt;"5G",          "Funktechnologie", ""),
               IF(F12&lt;100,            "Geschwindigkeit", ""))</f>
        <v>Freiminuten, Datenvolumen, Funktechnologie, Geschwindigkeit</v>
      </c>
    </row>
    <row r="13" spans="1:13" s="88" customFormat="1" ht="15" customHeight="1">
      <c r="A13" s="397"/>
      <c r="B13" s="20">
        <v>2025</v>
      </c>
      <c r="C13" s="309"/>
      <c r="D13" s="309"/>
      <c r="E13" s="310"/>
      <c r="F13" s="311"/>
      <c r="G13" s="311"/>
      <c r="H13" s="311"/>
      <c r="I13" s="312"/>
      <c r="J13" s="313"/>
      <c r="K13" s="96"/>
      <c r="L13" s="134" t="str">
        <f>IF(AND(H13="unlimited",G13&gt;=100,E13="5G",F13&gt;=100),"Ja","Nein")</f>
        <v>Nein</v>
      </c>
      <c r="M13" s="145" t="str">
        <f>_xlfn.TEXTJOIN(", ",
               TRUE,
               IF(H13&lt;&gt;"unlimited",   "Freiminuten",      ""),
               IF(G13&lt;100,            "Datenvolumen",    ""),
               IF(E13&lt;&gt;"5G",          "Funktechnologie", ""),
               IF(F13&lt;100,            "Geschwindigkeit", ""))</f>
        <v>Freiminuten, Datenvolumen, Funktechnologie, Geschwindigkeit</v>
      </c>
    </row>
    <row r="14" spans="1:13" s="88" customFormat="1" ht="15" customHeight="1">
      <c r="A14" s="395" t="s">
        <v>108</v>
      </c>
      <c r="B14" s="20">
        <v>2023</v>
      </c>
      <c r="C14" s="304"/>
      <c r="D14" s="304"/>
      <c r="E14" s="305"/>
      <c r="F14" s="306"/>
      <c r="G14" s="306"/>
      <c r="H14" s="306"/>
      <c r="I14" s="307"/>
      <c r="J14" s="308"/>
      <c r="K14" s="96"/>
      <c r="L14" s="134" t="str">
        <f>IF(AND(H14="unlimited",G14="unlimited",E14="5G",F14&gt;=150),"Ja","Nein")</f>
        <v>Nein</v>
      </c>
      <c r="M14" s="145" t="str">
        <f>_xlfn.TEXTJOIN(", ",
               TRUE,
               IF(H14&lt;&gt;"unlimited",   "Freiminuten",      ""),
               IF(G14&lt;&gt;"unlimited",   "Datenvolumen",    ""),
               IF(E14&lt;&gt;"5G",          "Funktechnologie", ""),
               IF(F14&lt;150,            "Geschwindigkeit", ""))</f>
        <v>Freiminuten, Datenvolumen, Funktechnologie, Geschwindigkeit</v>
      </c>
    </row>
    <row r="15" spans="1:13" s="88" customFormat="1" ht="15" customHeight="1">
      <c r="A15" s="396"/>
      <c r="B15" s="20">
        <v>2024</v>
      </c>
      <c r="C15" s="304"/>
      <c r="D15" s="304"/>
      <c r="E15" s="305"/>
      <c r="F15" s="306"/>
      <c r="G15" s="306"/>
      <c r="H15" s="306"/>
      <c r="I15" s="307"/>
      <c r="J15" s="308"/>
      <c r="K15" s="96"/>
      <c r="L15" s="134" t="str">
        <f>IF(AND(H15="unlimited",G15="unlimited",E15="5G",F15&gt;=150),"Ja","Nein")</f>
        <v>Nein</v>
      </c>
      <c r="M15" s="145" t="str">
        <f>_xlfn.TEXTJOIN(", ",
               TRUE,
               IF(H15&lt;&gt;"unlimited",   "Freiminuten",      ""),
               IF(G15&lt;&gt;"unlimited",   "Datenvolumen",    ""),
               IF(E15&lt;&gt;"5G",          "Funktechnologie", ""),
               IF(F15&lt;150,            "Geschwindigkeit", ""))</f>
        <v>Freiminuten, Datenvolumen, Funktechnologie, Geschwindigkeit</v>
      </c>
    </row>
    <row r="16" spans="1:13" s="88" customFormat="1" ht="15" customHeight="1">
      <c r="A16" s="397"/>
      <c r="B16" s="20">
        <v>2025</v>
      </c>
      <c r="C16" s="304"/>
      <c r="D16" s="304"/>
      <c r="E16" s="305"/>
      <c r="F16" s="306"/>
      <c r="G16" s="306"/>
      <c r="H16" s="306"/>
      <c r="I16" s="307"/>
      <c r="J16" s="308"/>
      <c r="K16" s="96"/>
      <c r="L16" s="134" t="str">
        <f>IF(AND(H16="unlimited",G16="unlimited",E16="5G",F16&gt;=150),"Ja","Nein")</f>
        <v>Nein</v>
      </c>
      <c r="M16" s="145" t="str">
        <f>_xlfn.TEXTJOIN(", ",
               TRUE,
               IF(H16&lt;&gt;"unlimited",   "Freiminuten",      ""),
               IF(G16&lt;&gt;"unlimited",   "Datenvolumen",    ""),
               IF(E16&lt;&gt;"5G",          "Funktechnologie", ""),
               IF(F16&lt;150,            "Geschwindigkeit", ""))</f>
        <v>Freiminuten, Datenvolumen, Funktechnologie, Geschwindigkeit</v>
      </c>
    </row>
    <row r="17" spans="1:13" s="88" customFormat="1" ht="15" customHeight="1">
      <c r="A17" s="395" t="s">
        <v>109</v>
      </c>
      <c r="B17" s="20">
        <v>2023</v>
      </c>
      <c r="C17" s="309"/>
      <c r="D17" s="309"/>
      <c r="E17" s="310"/>
      <c r="F17" s="311"/>
      <c r="G17" s="311"/>
      <c r="H17" s="311"/>
      <c r="I17" s="312"/>
      <c r="J17" s="313"/>
      <c r="K17" s="96"/>
      <c r="L17" s="134" t="str">
        <f>IF(AND(G17="unlimited",E17="5G",F17&gt;=100),"Ja","Nein")</f>
        <v>Nein</v>
      </c>
      <c r="M17" s="145" t="str">
        <f>_xlfn.TEXTJOIN(", ",
               TRUE,
               IF(G17&lt;&gt;"unlimited",   "Datenvolumen",    ""),
               IF(E17&lt;&gt;"5G",          "Funktechnologie", ""),
               IF(F17&lt;100,            "Geschwindigkeit", ""))</f>
        <v>Datenvolumen, Funktechnologie, Geschwindigkeit</v>
      </c>
    </row>
    <row r="18" spans="1:13" s="88" customFormat="1" ht="15" customHeight="1">
      <c r="A18" s="396"/>
      <c r="B18" s="20">
        <v>2024</v>
      </c>
      <c r="C18" s="309"/>
      <c r="D18" s="309"/>
      <c r="E18" s="310"/>
      <c r="F18" s="311"/>
      <c r="G18" s="311"/>
      <c r="H18" s="311"/>
      <c r="I18" s="312"/>
      <c r="J18" s="313"/>
      <c r="K18" s="96"/>
      <c r="L18" s="134" t="str">
        <f>IF(AND(G18="unlimited",E18="5G",F18&gt;=100),"Ja","Nein")</f>
        <v>Nein</v>
      </c>
      <c r="M18" s="145" t="str">
        <f>_xlfn.TEXTJOIN(", ",
               TRUE,
               IF(G18&lt;&gt;"unlimited",   "Datenvolumen",    ""),
               IF(E18&lt;&gt;"5G",          "Funktechnologie", ""),
               IF(F18&lt;100,            "Geschwindigkeit", ""))</f>
        <v>Datenvolumen, Funktechnologie, Geschwindigkeit</v>
      </c>
    </row>
    <row r="19" spans="1:13" s="88" customFormat="1" ht="15" customHeight="1">
      <c r="A19" s="397"/>
      <c r="B19" s="20">
        <v>2025</v>
      </c>
      <c r="C19" s="309"/>
      <c r="D19" s="309"/>
      <c r="E19" s="310"/>
      <c r="F19" s="311"/>
      <c r="G19" s="311"/>
      <c r="H19" s="311"/>
      <c r="I19" s="312"/>
      <c r="J19" s="313"/>
      <c r="K19" s="96"/>
      <c r="L19" s="134" t="str">
        <f>IF(AND(G19="unlimited",E19="5G",F19&gt;=100),"Ja","Nein")</f>
        <v>Nein</v>
      </c>
      <c r="M19" s="145" t="str">
        <f>_xlfn.TEXTJOIN(", ",
               TRUE,
               IF(G19&lt;&gt;"unlimited",   "Datenvolumen",    ""),
               IF(E19&lt;&gt;"5G",          "Funktechnologie", ""),
               IF(F19&lt;100,            "Geschwindigkeit", ""))</f>
        <v>Datenvolumen, Funktechnologie, Geschwindigkeit</v>
      </c>
    </row>
    <row r="20" spans="1:13" s="88" customFormat="1" ht="14.25">
      <c r="A20" s="207" t="s">
        <v>396</v>
      </c>
      <c r="D20" s="137"/>
      <c r="F20" s="113"/>
      <c r="G20" s="113"/>
    </row>
    <row r="21" spans="1:13" ht="8.1" customHeight="1"/>
    <row r="22" spans="1:13" ht="14.25">
      <c r="C22" s="114" t="s">
        <v>111</v>
      </c>
      <c r="D22" s="114" t="s">
        <v>112</v>
      </c>
      <c r="E22" s="114" t="s">
        <v>113</v>
      </c>
      <c r="F22" s="114" t="s">
        <v>114</v>
      </c>
      <c r="G22" s="114" t="s">
        <v>115</v>
      </c>
      <c r="H22" s="88"/>
    </row>
    <row r="23" spans="1:13">
      <c r="C23" s="155" t="s">
        <v>104</v>
      </c>
      <c r="D23" s="144" t="s">
        <v>216</v>
      </c>
      <c r="E23" s="156" t="s">
        <v>117</v>
      </c>
      <c r="F23" s="144" t="s">
        <v>118</v>
      </c>
      <c r="G23" s="156" t="s">
        <v>118</v>
      </c>
      <c r="I23" s="157" t="s">
        <v>179</v>
      </c>
      <c r="J23" s="157"/>
      <c r="K23" s="157"/>
      <c r="L23" s="157"/>
    </row>
    <row r="24" spans="1:13" ht="14.25">
      <c r="C24" s="155" t="s">
        <v>103</v>
      </c>
      <c r="D24" s="144" t="s">
        <v>202</v>
      </c>
      <c r="E24" s="156" t="s">
        <v>120</v>
      </c>
      <c r="F24" s="144" t="s">
        <v>121</v>
      </c>
      <c r="G24" s="156" t="s">
        <v>118</v>
      </c>
      <c r="I24" s="158"/>
      <c r="J24" s="159"/>
      <c r="K24" s="159"/>
      <c r="L24" s="159"/>
    </row>
    <row r="25" spans="1:13" ht="14.25">
      <c r="C25" s="155" t="s">
        <v>105</v>
      </c>
      <c r="D25" s="144" t="s">
        <v>203</v>
      </c>
      <c r="E25" s="156" t="s">
        <v>107</v>
      </c>
      <c r="F25" s="144" t="s">
        <v>121</v>
      </c>
      <c r="G25" s="156" t="s">
        <v>123</v>
      </c>
      <c r="I25" s="158"/>
      <c r="J25" s="159"/>
      <c r="K25" s="159"/>
      <c r="L25" s="159"/>
    </row>
    <row r="26" spans="1:13" ht="14.25">
      <c r="C26" s="155" t="s">
        <v>106</v>
      </c>
      <c r="D26" s="144" t="s">
        <v>204</v>
      </c>
      <c r="E26" s="156" t="s">
        <v>107</v>
      </c>
      <c r="F26" s="144" t="s">
        <v>124</v>
      </c>
      <c r="G26" s="156" t="s">
        <v>125</v>
      </c>
      <c r="I26" s="158"/>
      <c r="J26" s="159"/>
      <c r="K26" s="159"/>
      <c r="L26" s="159"/>
    </row>
    <row r="27" spans="1:13">
      <c r="C27" s="155" t="s">
        <v>108</v>
      </c>
      <c r="D27" s="144" t="s">
        <v>107</v>
      </c>
      <c r="E27" s="156" t="s">
        <v>107</v>
      </c>
      <c r="F27" s="144" t="s">
        <v>124</v>
      </c>
      <c r="G27" s="156" t="s">
        <v>126</v>
      </c>
    </row>
    <row r="28" spans="1:13">
      <c r="C28" s="208" t="s">
        <v>109</v>
      </c>
      <c r="D28" s="144" t="s">
        <v>107</v>
      </c>
      <c r="E28" s="156" t="s">
        <v>118</v>
      </c>
      <c r="F28" s="144" t="s">
        <v>124</v>
      </c>
      <c r="G28" s="156" t="s">
        <v>125</v>
      </c>
    </row>
    <row r="29" spans="1:13" ht="14.25">
      <c r="C29" s="207" t="s">
        <v>397</v>
      </c>
      <c r="D29" s="88"/>
      <c r="E29" s="88"/>
      <c r="F29" s="137"/>
      <c r="G29" s="137"/>
      <c r="H29" s="88"/>
      <c r="I29" s="88"/>
      <c r="K29" s="88"/>
      <c r="M29" s="88"/>
    </row>
    <row r="31" spans="1:13" ht="14.25">
      <c r="C31" s="22" t="s">
        <v>373</v>
      </c>
      <c r="D31" s="88"/>
      <c r="E31" s="88"/>
      <c r="F31" s="137"/>
      <c r="G31" s="137"/>
    </row>
    <row r="32" spans="1:13" ht="147" customHeight="1">
      <c r="C32" s="334"/>
      <c r="D32" s="335"/>
      <c r="E32" s="335"/>
      <c r="F32" s="335"/>
      <c r="G32" s="336"/>
    </row>
    <row r="1048564" spans="3:3">
      <c r="C1048564" s="225"/>
    </row>
  </sheetData>
  <sheetProtection algorithmName="SHA-512" hashValue="41aEIrN+N/+cNZOCz8Rvr5lKs0l2ciUb2r0m07xtwpFopLT+l8XAow0RbAj9g6qdyxHaErwFgCihlQAx1p5nwA==" saltValue="vzRFIhe7sAu51I2OliDY8A==" spinCount="100000" sheet="1" selectLockedCells="1"/>
  <mergeCells count="7">
    <mergeCell ref="C32:G32"/>
    <mergeCell ref="A14:A16"/>
    <mergeCell ref="A17:A19"/>
    <mergeCell ref="A2:A4"/>
    <mergeCell ref="A5:A7"/>
    <mergeCell ref="A8:A10"/>
    <mergeCell ref="A11:A13"/>
  </mergeCells>
  <conditionalFormatting sqref="L2:L19">
    <cfRule type="expression" dxfId="1" priority="1">
      <formula>L2="Ja"</formula>
    </cfRule>
    <cfRule type="expression" dxfId="0" priority="2">
      <formula>L2="Nein"</formula>
    </cfRule>
  </conditionalFormatting>
  <dataValidations count="4">
    <dataValidation type="list" allowBlank="1" showInputMessage="1" showErrorMessage="1" sqref="E2:E19" xr:uid="{053EF05F-CEBB-4EA1-85D4-DAAD81C45535}">
      <formula1>"4G,5G"</formula1>
    </dataValidation>
    <dataValidation type="decimal" operator="greaterThanOrEqual" allowBlank="1" showInputMessage="1" showErrorMessage="1" error="Bitte geben Sie die Antwort in Form einer Zahl in das Eingabefeld ein." sqref="I2:J19 F2:F19" xr:uid="{1D4D2589-7BDA-4B64-A5D8-F893D41D83AA}">
      <formula1>0</formula1>
    </dataValidation>
    <dataValidation operator="greaterThanOrEqual" allowBlank="1" showInputMessage="1" showErrorMessage="1" error="Bitte geben Sie die Antwort in Form einer ganzen Zahl in das Eingabefeld ein." sqref="H2:H19" xr:uid="{9C34AD1E-38D3-4FB9-AE43-463B12F3EC00}"/>
    <dataValidation operator="greaterThanOrEqual" allowBlank="1" showInputMessage="1" showErrorMessage="1" error="Bitte geben Sie die Antwort in Form einer Zahl in das Eingabefeld ein." sqref="G2:G19" xr:uid="{0E0A4714-ED26-4115-AE9F-3C75499CAAC6}"/>
  </dataValidations>
  <pageMargins left="0.82677165354330717" right="0.23622047244094491" top="0.74803149606299213" bottom="0.74803149606299213" header="0.31496062992125984" footer="0.31496062992125984"/>
  <pageSetup paperSize="9" scale="41" orientation="landscape"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04AAA-2C87-4BE0-A67D-899B81677237}">
  <dimension ref="A1:AD31"/>
  <sheetViews>
    <sheetView showGridLines="0" topLeftCell="A16" zoomScale="160" zoomScaleNormal="160" workbookViewId="0">
      <selection activeCell="A22" sqref="A22:D22"/>
    </sheetView>
  </sheetViews>
  <sheetFormatPr baseColWidth="10" defaultColWidth="8" defaultRowHeight="14.25"/>
  <cols>
    <col min="1" max="1" width="48.75" style="9" customWidth="1"/>
    <col min="2" max="2" width="7.625" style="9" customWidth="1"/>
    <col min="3" max="3" width="48.75" style="9" customWidth="1"/>
    <col min="4" max="4" width="7.625" style="15" customWidth="1"/>
    <col min="5" max="5" width="8.625" style="9" customWidth="1"/>
    <col min="6" max="6" width="40" style="9" customWidth="1"/>
    <col min="7" max="7" width="7.625" style="9" customWidth="1"/>
    <col min="8" max="8" width="40" style="9" customWidth="1"/>
    <col min="9" max="9" width="7.625" style="9" customWidth="1"/>
    <col min="10" max="10" width="40" style="9" customWidth="1"/>
    <col min="11" max="11" width="7.625" style="9" customWidth="1"/>
    <col min="12" max="12" width="40" style="9" customWidth="1"/>
    <col min="13" max="13" width="7.625" style="9" customWidth="1"/>
    <col min="14" max="14" width="40" style="9" customWidth="1"/>
    <col min="15" max="15" width="7.625" style="9" customWidth="1"/>
    <col min="16" max="16" width="40" style="9" customWidth="1"/>
    <col min="17" max="17" width="7.625" style="9" customWidth="1"/>
    <col min="18" max="18" width="40" style="9" customWidth="1"/>
    <col min="19" max="19" width="7.625" style="9" customWidth="1"/>
    <col min="20" max="20" width="40" style="9" customWidth="1"/>
    <col min="21" max="28" width="8" style="9"/>
    <col min="29" max="30" width="8" style="9" customWidth="1"/>
    <col min="31" max="16384" width="8" style="9"/>
  </cols>
  <sheetData>
    <row r="1" spans="1:30" ht="25.5" customHeight="1">
      <c r="A1" s="27" t="s">
        <v>128</v>
      </c>
      <c r="B1" s="28"/>
      <c r="C1" s="29"/>
      <c r="D1" s="30"/>
      <c r="E1" s="31"/>
    </row>
    <row r="2" spans="1:30" ht="7.5" customHeight="1">
      <c r="A2" s="32"/>
      <c r="B2" s="33"/>
      <c r="C2" s="34"/>
      <c r="D2" s="16"/>
      <c r="E2" s="35"/>
    </row>
    <row r="3" spans="1:30" ht="18.75" customHeight="1">
      <c r="A3" s="36" t="s">
        <v>20</v>
      </c>
      <c r="B3" s="33"/>
      <c r="C3" s="24"/>
      <c r="D3" s="16"/>
      <c r="E3" s="80"/>
      <c r="F3" s="10"/>
      <c r="G3" s="10"/>
      <c r="H3" s="10"/>
      <c r="I3" s="10"/>
      <c r="J3" s="10"/>
      <c r="K3" s="10"/>
      <c r="L3" s="10"/>
      <c r="M3" s="10"/>
      <c r="N3" s="10"/>
      <c r="O3" s="10"/>
      <c r="P3" s="10"/>
      <c r="Q3" s="11"/>
      <c r="AC3" s="282">
        <v>1</v>
      </c>
      <c r="AD3" s="282" t="str">
        <f>IF($AC$3=1,"Ja","Nein")</f>
        <v>Ja</v>
      </c>
    </row>
    <row r="4" spans="1:30" ht="18.75" customHeight="1">
      <c r="A4" s="36"/>
      <c r="B4" s="33"/>
      <c r="C4" s="24"/>
      <c r="D4" s="16"/>
      <c r="E4" s="35"/>
    </row>
    <row r="5" spans="1:30" s="11" customFormat="1" ht="15" customHeight="1">
      <c r="A5" s="37" t="s">
        <v>21</v>
      </c>
      <c r="D5" s="16"/>
      <c r="E5" s="38"/>
    </row>
    <row r="6" spans="1:30" s="11" customFormat="1" ht="15" customHeight="1">
      <c r="A6" s="37" t="s">
        <v>22</v>
      </c>
      <c r="D6" s="16"/>
      <c r="E6" s="38"/>
    </row>
    <row r="7" spans="1:30" s="11" customFormat="1" ht="15" customHeight="1">
      <c r="A7" s="37" t="s">
        <v>23</v>
      </c>
      <c r="D7" s="16"/>
      <c r="E7" s="38"/>
    </row>
    <row r="8" spans="1:30" ht="15" customHeight="1">
      <c r="A8" s="61"/>
      <c r="B8" s="12"/>
      <c r="C8" s="12"/>
      <c r="D8" s="13"/>
      <c r="E8" s="60"/>
    </row>
    <row r="9" spans="1:30" ht="18" customHeight="1">
      <c r="A9" s="32" t="s">
        <v>129</v>
      </c>
      <c r="E9" s="35"/>
    </row>
    <row r="10" spans="1:30" ht="8.1" customHeight="1">
      <c r="A10" s="39"/>
      <c r="E10" s="35"/>
    </row>
    <row r="11" spans="1:30" ht="15">
      <c r="A11" s="40" t="s">
        <v>151</v>
      </c>
      <c r="E11" s="35"/>
    </row>
    <row r="12" spans="1:30" ht="15">
      <c r="A12" s="40" t="s">
        <v>152</v>
      </c>
      <c r="E12" s="35"/>
    </row>
    <row r="13" spans="1:30" ht="8.1" customHeight="1">
      <c r="A13" s="39"/>
      <c r="E13" s="35"/>
    </row>
    <row r="14" spans="1:30">
      <c r="A14" s="41" t="s">
        <v>130</v>
      </c>
      <c r="B14" s="22"/>
      <c r="C14" s="22"/>
      <c r="D14" s="22"/>
      <c r="E14" s="35"/>
    </row>
    <row r="15" spans="1:30" ht="103.5" customHeight="1">
      <c r="A15" s="388" t="s">
        <v>455</v>
      </c>
      <c r="B15" s="398"/>
      <c r="C15" s="398"/>
      <c r="D15" s="344"/>
      <c r="E15" s="35"/>
    </row>
    <row r="16" spans="1:30" ht="15" customHeight="1">
      <c r="A16" s="82"/>
      <c r="B16" s="23"/>
      <c r="C16" s="23"/>
      <c r="D16" s="23"/>
      <c r="E16" s="60"/>
    </row>
    <row r="17" spans="1:6" ht="18" customHeight="1">
      <c r="A17" s="32" t="s">
        <v>131</v>
      </c>
      <c r="B17"/>
      <c r="C17"/>
      <c r="D17"/>
      <c r="E17" s="35"/>
    </row>
    <row r="18" spans="1:6" ht="8.1" customHeight="1">
      <c r="A18" s="45"/>
      <c r="B18"/>
      <c r="C18"/>
      <c r="D18"/>
      <c r="E18" s="35"/>
    </row>
    <row r="19" spans="1:6" ht="15" customHeight="1">
      <c r="A19" s="40" t="s">
        <v>301</v>
      </c>
      <c r="B19"/>
      <c r="C19"/>
      <c r="D19"/>
      <c r="E19" s="35"/>
    </row>
    <row r="20" spans="1:6" ht="8.1" customHeight="1">
      <c r="A20" s="39"/>
      <c r="E20" s="35"/>
    </row>
    <row r="21" spans="1:6">
      <c r="A21" s="41" t="s">
        <v>130</v>
      </c>
      <c r="B21" s="22"/>
      <c r="C21" s="22"/>
      <c r="D21" s="22"/>
      <c r="E21" s="35"/>
    </row>
    <row r="22" spans="1:6" ht="103.5" customHeight="1">
      <c r="A22" s="388" t="s">
        <v>456</v>
      </c>
      <c r="B22" s="398"/>
      <c r="C22" s="398"/>
      <c r="D22" s="344"/>
      <c r="E22" s="35"/>
    </row>
    <row r="23" spans="1:6" ht="15" customHeight="1" thickBot="1">
      <c r="A23" s="57"/>
      <c r="B23" s="58"/>
      <c r="C23" s="58"/>
      <c r="D23" s="58"/>
      <c r="E23" s="81"/>
    </row>
    <row r="24" spans="1:6" ht="15" customHeight="1">
      <c r="A24" s="25"/>
      <c r="D24" s="9"/>
      <c r="E24"/>
      <c r="F24"/>
    </row>
    <row r="25" spans="1:6">
      <c r="A25" s="22" t="s">
        <v>373</v>
      </c>
      <c r="E25" s="15"/>
    </row>
    <row r="26" spans="1:6" s="15" customFormat="1" ht="99.95" customHeight="1">
      <c r="A26" s="334"/>
      <c r="B26" s="335"/>
      <c r="C26" s="335"/>
      <c r="D26" s="336"/>
      <c r="E26"/>
      <c r="F26"/>
    </row>
    <row r="27" spans="1:6">
      <c r="A27"/>
      <c r="B27"/>
      <c r="C27"/>
    </row>
    <row r="28" spans="1:6">
      <c r="A28"/>
      <c r="B28"/>
      <c r="C28"/>
    </row>
    <row r="29" spans="1:6">
      <c r="A29"/>
      <c r="B29"/>
      <c r="C29"/>
    </row>
    <row r="30" spans="1:6">
      <c r="A30"/>
      <c r="B30"/>
      <c r="C30"/>
    </row>
    <row r="31" spans="1:6">
      <c r="A31"/>
      <c r="B31"/>
      <c r="C31"/>
    </row>
  </sheetData>
  <sheetProtection algorithmName="SHA-512" hashValue="ym4/gaExuHywPR+lLedSD1vHyjdVtHMsHJ9tBOaPnavxagnBpFVENX+b910wbOefAEcCYD/Qh9SaGOZF55objQ==" saltValue="oLZiJakguZkuzDGTfp2rGQ==" spinCount="100000" sheet="1" selectLockedCells="1"/>
  <mergeCells count="3">
    <mergeCell ref="A15:D15"/>
    <mergeCell ref="A22:D22"/>
    <mergeCell ref="A26:D26"/>
  </mergeCells>
  <pageMargins left="0.82677165354330717" right="0.23622047244094491" top="0.74803149606299213" bottom="0.74803149606299213" header="0.31496062992125984" footer="0.31496062992125984"/>
  <pageSetup paperSize="9" scale="76" orientation="portrait" r:id="rId1"/>
  <headerFooter differentFirst="1"/>
  <drawing r:id="rId2"/>
  <legacyDrawing r:id="rId3"/>
  <mc:AlternateContent xmlns:mc="http://schemas.openxmlformats.org/markup-compatibility/2006">
    <mc:Choice Requires="x14">
      <controls>
        <mc:AlternateContent xmlns:mc="http://schemas.openxmlformats.org/markup-compatibility/2006">
          <mc:Choice Requires="x14">
            <control shapeId="7218" r:id="rId4" name="Option Button 50">
              <controlPr locked="0" defaultSize="0" autoFill="0" autoLine="0" autoPict="0">
                <anchor moveWithCells="1">
                  <from>
                    <xdr:col>2</xdr:col>
                    <xdr:colOff>66675</xdr:colOff>
                    <xdr:row>1</xdr:row>
                    <xdr:rowOff>85725</xdr:rowOff>
                  </from>
                  <to>
                    <xdr:col>2</xdr:col>
                    <xdr:colOff>457200</xdr:colOff>
                    <xdr:row>2</xdr:row>
                    <xdr:rowOff>190500</xdr:rowOff>
                  </to>
                </anchor>
              </controlPr>
            </control>
          </mc:Choice>
        </mc:AlternateContent>
        <mc:AlternateContent xmlns:mc="http://schemas.openxmlformats.org/markup-compatibility/2006">
          <mc:Choice Requires="x14">
            <control shapeId="7219" r:id="rId5" name="Option Button 51">
              <controlPr locked="0" defaultSize="0" autoFill="0" autoLine="0" autoPict="0">
                <anchor moveWithCells="1">
                  <from>
                    <xdr:col>2</xdr:col>
                    <xdr:colOff>590550</xdr:colOff>
                    <xdr:row>1</xdr:row>
                    <xdr:rowOff>76200</xdr:rowOff>
                  </from>
                  <to>
                    <xdr:col>2</xdr:col>
                    <xdr:colOff>1076325</xdr:colOff>
                    <xdr:row>2</xdr:row>
                    <xdr:rowOff>190500</xdr:rowOff>
                  </to>
                </anchor>
              </controlPr>
            </control>
          </mc:Choice>
        </mc:AlternateContent>
        <mc:AlternateContent xmlns:mc="http://schemas.openxmlformats.org/markup-compatibility/2006">
          <mc:Choice Requires="x14">
            <control shapeId="7220" r:id="rId6" name="Group Box 52">
              <controlPr defaultSize="0" autoFill="0" autoPict="0">
                <anchor moveWithCells="1">
                  <from>
                    <xdr:col>1</xdr:col>
                    <xdr:colOff>571500</xdr:colOff>
                    <xdr:row>0</xdr:row>
                    <xdr:rowOff>304800</xdr:rowOff>
                  </from>
                  <to>
                    <xdr:col>2</xdr:col>
                    <xdr:colOff>1285875</xdr:colOff>
                    <xdr:row>3</xdr:row>
                    <xdr:rowOff>47625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r_x002e_ xmlns="92b50fa9-7a4b-4d99-98ab-ae3a91b8058b" xsi:nil="true"/>
    <BuG_x0020_enthalten_x003f_ xmlns="92b50fa9-7a4b-4d99-98ab-ae3a91b8058b">Nein</BuG_x0020_enthalten_x003f_>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CDEE4B868431F45AFB4CADA54C213B8" ma:contentTypeVersion="5" ma:contentTypeDescription="Ein neues Dokument erstellen." ma:contentTypeScope="" ma:versionID="9f3b91036c7a421661a1a4a25510df22">
  <xsd:schema xmlns:xsd="http://www.w3.org/2001/XMLSchema" xmlns:xs="http://www.w3.org/2001/XMLSchema" xmlns:p="http://schemas.microsoft.com/office/2006/metadata/properties" xmlns:ns1="http://schemas.microsoft.com/sharepoint/v3" xmlns:ns2="70062541-6328-4490-bbc7-0f1c5b47b13d" xmlns:ns3="92b50fa9-7a4b-4d99-98ab-ae3a91b8058b" targetNamespace="http://schemas.microsoft.com/office/2006/metadata/properties" ma:root="true" ma:fieldsID="03b7a1e7a3d011abe8933ba12818a538" ns1:_="" ns2:_="" ns3:_="">
    <xsd:import namespace="http://schemas.microsoft.com/sharepoint/v3"/>
    <xsd:import namespace="70062541-6328-4490-bbc7-0f1c5b47b13d"/>
    <xsd:import namespace="92b50fa9-7a4b-4d99-98ab-ae3a91b8058b"/>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Nr_x002e_" minOccurs="0"/>
                <xsd:element ref="ns3:BuG_x0020_enthalten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0062541-6328-4490-bbc7-0f1c5b47b13d"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b50fa9-7a4b-4d99-98ab-ae3a91b8058b" elementFormDefault="qualified">
    <xsd:import namespace="http://schemas.microsoft.com/office/2006/documentManagement/types"/>
    <xsd:import namespace="http://schemas.microsoft.com/office/infopath/2007/PartnerControls"/>
    <xsd:element name="Nr_x002e_" ma:index="12" nillable="true" ma:displayName="Nr." ma:internalName="Nr_x002e_" ma:percentage="FALSE">
      <xsd:simpleType>
        <xsd:restriction base="dms:Number"/>
      </xsd:simpleType>
    </xsd:element>
    <xsd:element name="BuG_x0020_enthalten_x003f_" ma:index="13" nillable="true" ma:displayName="BuG enthalten?" ma:default="Ja" ma:internalName="BuG_x0020_enthalten_x003f_">
      <xsd:simpleType>
        <xsd:restriction base="dms:Choice">
          <xsd:enumeration value="Ja"/>
          <xsd:enumeration value="Nein"/>
          <xsd:enumeration value="Unkla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89153E-3767-49AF-BF52-B6F0676732C2}">
  <ds:schemaRefs>
    <ds:schemaRef ds:uri="http://schemas.microsoft.com/sharepoint/v3/contenttype/forms"/>
  </ds:schemaRefs>
</ds:datastoreItem>
</file>

<file path=customXml/itemProps2.xml><?xml version="1.0" encoding="utf-8"?>
<ds:datastoreItem xmlns:ds="http://schemas.openxmlformats.org/officeDocument/2006/customXml" ds:itemID="{E499D6B9-C21E-46E8-B159-1A91048F00C8}">
  <ds:schemaRefs>
    <ds:schemaRef ds:uri="http://schemas.microsoft.com/office/2006/documentManagement/types"/>
    <ds:schemaRef ds:uri="http://schemas.microsoft.com/sharepoint/v3"/>
    <ds:schemaRef ds:uri="http://purl.org/dc/dcmitype/"/>
    <ds:schemaRef ds:uri="http://www.w3.org/XML/1998/namespace"/>
    <ds:schemaRef ds:uri="70062541-6328-4490-bbc7-0f1c5b47b13d"/>
    <ds:schemaRef ds:uri="http://schemas.microsoft.com/office/2006/metadata/properties"/>
    <ds:schemaRef ds:uri="http://purl.org/dc/terms/"/>
    <ds:schemaRef ds:uri="http://purl.org/dc/elements/1.1/"/>
    <ds:schemaRef ds:uri="http://schemas.microsoft.com/office/infopath/2007/PartnerControls"/>
    <ds:schemaRef ds:uri="http://schemas.openxmlformats.org/package/2006/metadata/core-properties"/>
    <ds:schemaRef ds:uri="92b50fa9-7a4b-4d99-98ab-ae3a91b8058b"/>
  </ds:schemaRefs>
</ds:datastoreItem>
</file>

<file path=customXml/itemProps3.xml><?xml version="1.0" encoding="utf-8"?>
<ds:datastoreItem xmlns:ds="http://schemas.openxmlformats.org/officeDocument/2006/customXml" ds:itemID="{B57A8E45-D65D-4951-9C3B-1501BFD165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0062541-6328-4490-bbc7-0f1c5b47b13d"/>
    <ds:schemaRef ds:uri="92b50fa9-7a4b-4d99-98ab-ae3a91b805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13</vt:i4>
      </vt:variant>
    </vt:vector>
  </HeadingPairs>
  <TitlesOfParts>
    <vt:vector size="25" baseType="lpstr">
      <vt:lpstr>Hinweise</vt:lpstr>
      <vt:lpstr>1 Unternehmensangaben</vt:lpstr>
      <vt:lpstr>2 Vorleistungsmarkt</vt:lpstr>
      <vt:lpstr>2.2.1 Rohstoff-Modell</vt:lpstr>
      <vt:lpstr>2.2.1 Retail-Minus-Modell</vt:lpstr>
      <vt:lpstr>3 Endkundenmarkt</vt:lpstr>
      <vt:lpstr>3.2.1 Dateneingabe</vt:lpstr>
      <vt:lpstr>3.2.2 Dateneingabe</vt:lpstr>
      <vt:lpstr>4 Sonstiges</vt:lpstr>
      <vt:lpstr>Methodik</vt:lpstr>
      <vt:lpstr>Glossar</vt:lpstr>
      <vt:lpstr>XML</vt:lpstr>
      <vt:lpstr>'3 Endkundenmarkt'!_ftn1</vt:lpstr>
      <vt:lpstr>'3 Endkundenmarkt'!_ftnref1</vt:lpstr>
      <vt:lpstr>Glossar!_Hlk215561426</vt:lpstr>
      <vt:lpstr>'1 Unternehmensangaben'!Druckbereich</vt:lpstr>
      <vt:lpstr>'2 Vorleistungsmarkt'!Druckbereich</vt:lpstr>
      <vt:lpstr>'2.2.1 Retail-Minus-Modell'!Druckbereich</vt:lpstr>
      <vt:lpstr>'2.2.1 Rohstoff-Modell'!Druckbereich</vt:lpstr>
      <vt:lpstr>'3 Endkundenmarkt'!Druckbereich</vt:lpstr>
      <vt:lpstr>'3.2.2 Dateneingabe'!Druckbereich</vt:lpstr>
      <vt:lpstr>'4 Sonstiges'!Druckbereich</vt:lpstr>
      <vt:lpstr>Glossar!Druckbereich</vt:lpstr>
      <vt:lpstr>Hinweise!Druckbereich</vt:lpstr>
      <vt:lpstr>Methodik!Druckbereich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213-2</dc:creator>
  <cp:lastModifiedBy>Sven Knapp</cp:lastModifiedBy>
  <cp:lastPrinted>2026-05-26T15:10:18Z</cp:lastPrinted>
  <dcterms:created xsi:type="dcterms:W3CDTF">2026-01-05T12:49:02Z</dcterms:created>
  <dcterms:modified xsi:type="dcterms:W3CDTF">2026-07-01T10:29:33Z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0x0101006CDEE4B868431F45AFB4CADA54C213B8</vt:lpwstr>
  </property>
</Properties>
</file>